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NVOCATORIA EQUIPOS PROYECTO CACAO\"/>
    </mc:Choice>
  </mc:AlternateContent>
  <bookViews>
    <workbookView xWindow="-120" yWindow="-120" windowWidth="20730" windowHeight="11160" tabRatio="791" activeTab="1"/>
  </bookViews>
  <sheets>
    <sheet name="Consolidado" sheetId="1" r:id="rId1"/>
    <sheet name="1. El colaboratorio " sheetId="2" r:id="rId2"/>
    <sheet name="2. Continentes" sheetId="3" r:id="rId3"/>
    <sheet name="3. Esincoldj " sheetId="4" r:id="rId4"/>
    <sheet name="4. Tecnicercas 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" l="1"/>
  <c r="C42" i="3"/>
  <c r="E44" i="2" l="1"/>
  <c r="E44" i="5" l="1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8" i="5"/>
  <c r="E44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8" i="4"/>
  <c r="G41" i="1"/>
  <c r="G40" i="1"/>
  <c r="G39" i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8" i="3"/>
  <c r="D39" i="2"/>
  <c r="D36" i="2"/>
  <c r="D35" i="2"/>
  <c r="D30" i="2"/>
  <c r="D29" i="2"/>
  <c r="D28" i="2"/>
  <c r="D27" i="2"/>
  <c r="D26" i="2"/>
  <c r="D23" i="2"/>
  <c r="D21" i="2"/>
  <c r="D19" i="2"/>
  <c r="D17" i="2"/>
  <c r="D16" i="2"/>
  <c r="D15" i="2"/>
  <c r="D14" i="2"/>
  <c r="D13" i="2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6" i="1"/>
  <c r="M39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6" i="1"/>
  <c r="J39" i="1" s="1"/>
  <c r="J41" i="1" s="1"/>
  <c r="D37" i="1"/>
  <c r="D34" i="1"/>
  <c r="D33" i="1"/>
  <c r="D28" i="1"/>
  <c r="D27" i="1"/>
  <c r="D26" i="1"/>
  <c r="D25" i="1"/>
  <c r="D24" i="1"/>
  <c r="D21" i="1"/>
  <c r="D19" i="1"/>
  <c r="D17" i="1"/>
  <c r="D15" i="1"/>
  <c r="D12" i="1"/>
  <c r="D13" i="1"/>
  <c r="D14" i="1"/>
  <c r="D11" i="1"/>
  <c r="D39" i="1" s="1"/>
  <c r="D41" i="1" s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6" i="1"/>
  <c r="M41" i="1" l="1"/>
</calcChain>
</file>

<file path=xl/sharedStrings.xml><?xml version="1.0" encoding="utf-8"?>
<sst xmlns="http://schemas.openxmlformats.org/spreadsheetml/2006/main" count="536" uniqueCount="68">
  <si>
    <t>ESPECIALIZACIÓN</t>
  </si>
  <si>
    <t>MAESTRÍA</t>
  </si>
  <si>
    <t>DOCTORADO</t>
  </si>
  <si>
    <t xml:space="preserve">Especificaciones técnicas mínimas y Requisitos Minimos </t>
  </si>
  <si>
    <t>DESCRIPCION</t>
  </si>
  <si>
    <t>CANTIDAD</t>
  </si>
  <si>
    <t>VALOR TOTAL</t>
  </si>
  <si>
    <t>CRITERIOS DE EVALUACIÓN</t>
  </si>
  <si>
    <t>PROPUESTA ECONÓMICA POR VALOR UNITARIO Y VALOR TOTAL</t>
  </si>
  <si>
    <t>Criterio 1: Menor valor de la propuesta económica. Máximo 100 puntos.</t>
  </si>
  <si>
    <t>PUNTAJE TOTAL</t>
  </si>
  <si>
    <t>Tostadora: Horno a conveccion con de 4 badejas perforadas de 46x34 centimetros, control de temperatura y temporizador</t>
  </si>
  <si>
    <t>Cracker/ Descascarilladora: 20 kg/ hora Estructura fabricada en acero inoxidable AISI 304 Voltaje de operación: 110/220V Separación de cascarilla por flujo de aire</t>
  </si>
  <si>
    <t>Nevera vertical, capacidad 400 de litros</t>
  </si>
  <si>
    <t>Tazones (bowls): Tazón en plástico blanco</t>
  </si>
  <si>
    <t>Espátulas silicona: Resistente al calor de 20cm de largo</t>
  </si>
  <si>
    <t>Espátula metálica trapecio: Espatula en acero inoxidable con forma de trapecio</t>
  </si>
  <si>
    <t>Papel encerado Rollo</t>
  </si>
  <si>
    <t>Superficie en mármol: granito, 60x40x2,5cm pulida</t>
  </si>
  <si>
    <t>Estufa: de gas con instalación 2 puestos</t>
  </si>
  <si>
    <t>Olla en acero inoxidable capacidad 2 L</t>
  </si>
  <si>
    <t>Canecas plásticas: Plástico de calidad alimentaria, tapa con rosca, capacidad 60LT</t>
  </si>
  <si>
    <t>estibas plastica de area 120x100cm</t>
  </si>
  <si>
    <t>Mesa de trabajo: Acero inoxidable 60cm x ancho 150cm largo x 100 cm alto</t>
  </si>
  <si>
    <t>Mangas pasteleras: reutilizables 14´´, de tela con recubrimiento plástico</t>
  </si>
  <si>
    <t>Moldes chocolate de mesa: Moldes de chocolateria profesional en policarbonato para moldear barras de chocolate de mesa</t>
  </si>
  <si>
    <t xml:space="preserve">ESPECIFICACIONES TECNICAS </t>
  </si>
  <si>
    <t xml:space="preserve">Cumple </t>
  </si>
  <si>
    <t xml:space="preserve">EL COLABORATORIO </t>
  </si>
  <si>
    <t xml:space="preserve">CONTINENTES COMERCIALES </t>
  </si>
  <si>
    <t xml:space="preserve">VALOR UNITARIO </t>
  </si>
  <si>
    <t xml:space="preserve">ESINCOLDJ SAS </t>
  </si>
  <si>
    <t>Moldes para Barras: Moldes de  chocolateria profesional en policarbonato para moldear barras de chocolate de 50
Gramos</t>
  </si>
  <si>
    <t>Moldes bombonería: Moldes de chocolateria profesional en policarbonato para moldear bombones</t>
  </si>
  <si>
    <t>Moldes bloque: Moldes de chocolateria profesional en policarbonato para moldear bloques de 2 kg de chocolate</t>
  </si>
  <si>
    <t>Bolsas ziplocs : Bolsas en polietileno con
cierre hermetico tipo ziplock de 20x30 centimetros</t>
  </si>
  <si>
    <t>Atemperadora de mesa con olla en acero inoxidable y raspador. Capacidad de la olla de 1 a 4 kgs</t>
  </si>
  <si>
    <t>Tenedores de chocolatería: Metálicos, para baño de bombones con chocolate</t>
  </si>
  <si>
    <t>Baldes   plásticos:    plástico    de    calidad alimentaria, capacidad 25LT</t>
  </si>
  <si>
    <t>Cajas plásticas:  capacidad 35 LT minimo, con tapa y cierre</t>
  </si>
  <si>
    <t>Termohigrómetro con monitor de temperatura y humedad. Rango de temperatura -40 a 158°F / -40 a 70°C, Rango de humedad 0 a 100% RH.</t>
  </si>
  <si>
    <t>bascula de piso digital que pese hasta minimo 150kg, area minima de pesaje 40x30</t>
  </si>
  <si>
    <t>Balanza digital con rango minimo de 2 gramos y capacidad de 15 kg, con bandeja en acero inoxidable y bateria recargable.</t>
  </si>
  <si>
    <t>Termómetro de punzón: -50 a 300°C, 15 cm de largo, ± 0.9 °F, lectura en 4 – 7 segundos</t>
  </si>
  <si>
    <t>micrometro digital con diapasón de trinquete, rango de 0.000-0.984 in, resolución de 0.001, +/-0.00005, cumple
con las especificaciones IP65</t>
  </si>
  <si>
    <t>Extractor     de     manteca:  Eléctrico, automático. Extracción por prensado y calefacción. Filtro incorporado. Recipientes de recolección de residuos.
Acero inoxidable</t>
  </si>
  <si>
    <t>Batidora/licuadora de inmersión: motor de 500W, acero inoxidable, velocidad Variable</t>
  </si>
  <si>
    <t>Refinador/conchador: Molino refinador de chocolate a rueda de granito negro de capacidad de 22lb. Motor de 1/4HP, inclinación para vaciado y control de
velocidad de rivoluciones de la olla.</t>
  </si>
  <si>
    <t>Premolino: Molino a discos en hierro fundido con capacidad de molienda de 60 kg de cacao/hora, motor de minimo 3 hp.</t>
  </si>
  <si>
    <t xml:space="preserve">TECNICERCAS SAS </t>
  </si>
  <si>
    <t xml:space="preserve">SUBTOTAL </t>
  </si>
  <si>
    <t xml:space="preserve">IVA </t>
  </si>
  <si>
    <t xml:space="preserve">TOTAL </t>
  </si>
  <si>
    <t xml:space="preserve">INCLUIDO </t>
  </si>
  <si>
    <t xml:space="preserve">EVALUACIÓN ESPECIFICACIONES TECNICAS CONVOCATORIA No. 7  - 2021 </t>
  </si>
  <si>
    <t xml:space="preserve">Observación: </t>
  </si>
  <si>
    <t>CUMPLE</t>
  </si>
  <si>
    <r>
      <t xml:space="preserve">El proponente ofertó  la suma de </t>
    </r>
    <r>
      <rPr>
        <b/>
        <sz val="11"/>
        <color theme="1"/>
        <rFont val="Arial Narrow"/>
        <family val="2"/>
      </rPr>
      <t>CIENTO CUARENTA Y TRES MILLONES NOVECIENTOS CINCUENTA Y UN MIL PESOS M/CTE ($143.951.330)</t>
    </r>
  </si>
  <si>
    <t>TOTAL IVA 19%</t>
  </si>
  <si>
    <r>
      <t xml:space="preserve">El proponente ofertó  la suma de </t>
    </r>
    <r>
      <rPr>
        <b/>
        <sz val="11"/>
        <color theme="1"/>
        <rFont val="Arial Narrow"/>
        <family val="2"/>
      </rPr>
      <t>CIENTO VEINTIUN MILLONES TREINTA MIL PESOS M/CTE ($121.030.000)</t>
    </r>
  </si>
  <si>
    <t>VALOR TOTAL PROPUESTA</t>
  </si>
  <si>
    <r>
      <t xml:space="preserve">El proponente ofertó  la suma de </t>
    </r>
    <r>
      <rPr>
        <b/>
        <sz val="11"/>
        <color theme="1"/>
        <rFont val="Arial Narrow"/>
        <family val="2"/>
      </rPr>
      <t xml:space="preserve">CIENTO CUARENTA Y CINCO MILLONES TRES MIL PESOS M/CTE ($145.003.000) </t>
    </r>
  </si>
  <si>
    <r>
      <t xml:space="preserve">El proponente ofertó la suma de </t>
    </r>
    <r>
      <rPr>
        <b/>
        <sz val="11"/>
        <color theme="1"/>
        <rFont val="Arial Narrow"/>
        <family val="2"/>
      </rPr>
      <t xml:space="preserve">CIENTO VEINTICUATRO MILLONES QUINIENTOS NUEVE MIL SETECIENTOS PESOS M/CTE ($124.509.700) </t>
    </r>
  </si>
  <si>
    <t>NO CUMPLE</t>
  </si>
  <si>
    <t>85.8</t>
  </si>
  <si>
    <t>86.4</t>
  </si>
  <si>
    <t xml:space="preserve"> CUMPLE</t>
  </si>
  <si>
    <r>
      <rPr>
        <b/>
        <sz val="11"/>
        <color theme="1"/>
        <rFont val="Arial Narrow"/>
        <family val="2"/>
      </rPr>
      <t xml:space="preserve">Observación: </t>
    </r>
    <r>
      <rPr>
        <sz val="11"/>
        <color theme="1"/>
        <rFont val="Arial Narrow"/>
        <family val="2"/>
      </rPr>
      <t>No cumple con la totaidad de los requisitos minimos toda vez que,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el Objeto Social de la empresa ESINCOL DJ S.A.S. verificado en el Certificado de Existencia y Representación Legal aportado, no se encuentra relacionado con el Objeto de la Contratación referido en la Convocatoria Pública No. 07 de 2021, Por lo cual a su propuesta económica no se le asignará puntaje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</si>
</sst>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_);[Red]\(&quot;$&quot;\ #,##0\)"/>
  </numFmts>
  <fonts count="9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6" fontId="5" fillId="5" borderId="10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5" fillId="2" borderId="17" xfId="0" applyNumberFormat="1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justify"/>
    </xf>
    <xf numFmtId="0" fontId="6" fillId="5" borderId="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6" fontId="5" fillId="5" borderId="19" xfId="0" applyNumberFormat="1" applyFont="1" applyFill="1" applyBorder="1" applyAlignment="1">
      <alignment horizontal="center" vertical="center" wrapText="1"/>
    </xf>
    <xf numFmtId="6" fontId="5" fillId="5" borderId="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6" fillId="5" borderId="1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6" fontId="5" fillId="5" borderId="9" xfId="0" applyNumberFormat="1" applyFont="1" applyFill="1" applyBorder="1" applyAlignment="1">
      <alignment horizontal="center" vertical="center" wrapText="1"/>
    </xf>
    <xf numFmtId="6" fontId="3" fillId="5" borderId="17" xfId="0" applyNumberFormat="1" applyFont="1" applyFill="1" applyBorder="1" applyAlignment="1">
      <alignment horizontal="right" vertical="center" wrapText="1"/>
    </xf>
    <xf numFmtId="6" fontId="4" fillId="5" borderId="16" xfId="0" applyNumberFormat="1" applyFont="1" applyFill="1" applyBorder="1" applyAlignment="1">
      <alignment horizontal="center" vertical="center" wrapText="1"/>
    </xf>
    <xf numFmtId="6" fontId="4" fillId="0" borderId="16" xfId="0" applyNumberFormat="1" applyFont="1" applyFill="1" applyBorder="1" applyAlignment="1">
      <alignment horizontal="center" vertical="center" wrapText="1"/>
    </xf>
    <xf numFmtId="6" fontId="0" fillId="0" borderId="0" xfId="0" applyNumberFormat="1"/>
    <xf numFmtId="6" fontId="5" fillId="5" borderId="17" xfId="0" applyNumberFormat="1" applyFont="1" applyFill="1" applyBorder="1" applyAlignment="1">
      <alignment horizontal="right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3" fillId="5" borderId="15" xfId="0" applyNumberFormat="1" applyFont="1" applyFill="1" applyBorder="1" applyAlignment="1">
      <alignment horizontal="center" vertical="center" wrapText="1"/>
    </xf>
    <xf numFmtId="0" fontId="5" fillId="5" borderId="1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10">
    <dxf>
      <font>
        <b/>
        <i val="0"/>
        <color theme="0"/>
        <name val="Cambria"/>
        <scheme val="none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  <name val="Cambria"/>
        <scheme val="none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  <name val="Cambria"/>
        <scheme val="none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  <name val="Cambria"/>
        <scheme val="none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  <name val="Cambria"/>
        <scheme val="none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29" workbookViewId="0">
      <selection sqref="A1:G1"/>
    </sheetView>
  </sheetViews>
  <sheetFormatPr baseColWidth="10" defaultRowHeight="15" x14ac:dyDescent="0.25"/>
  <cols>
    <col min="1" max="1" width="46" customWidth="1"/>
    <col min="2" max="2" width="13.140625" customWidth="1"/>
    <col min="3" max="3" width="14" customWidth="1"/>
    <col min="4" max="4" width="13.7109375" customWidth="1"/>
    <col min="5" max="5" width="18.7109375" customWidth="1"/>
    <col min="6" max="6" width="14.85546875" customWidth="1"/>
    <col min="7" max="7" width="13.7109375" customWidth="1"/>
    <col min="8" max="8" width="20.7109375" customWidth="1"/>
    <col min="9" max="9" width="13.140625" customWidth="1"/>
    <col min="10" max="10" width="14.7109375" customWidth="1"/>
    <col min="11" max="11" width="22.140625" customWidth="1"/>
    <col min="12" max="12" width="13.28515625" customWidth="1"/>
    <col min="13" max="13" width="14.85546875" customWidth="1"/>
    <col min="14" max="14" width="21.28515625" customWidth="1"/>
  </cols>
  <sheetData>
    <row r="1" spans="1:14" ht="17.25" thickBot="1" x14ac:dyDescent="0.3">
      <c r="A1" s="33" t="s">
        <v>54</v>
      </c>
      <c r="B1" s="34"/>
      <c r="C1" s="34"/>
      <c r="D1" s="34"/>
      <c r="E1" s="34"/>
      <c r="F1" s="35"/>
      <c r="G1" s="36"/>
    </row>
    <row r="2" spans="1:14" ht="16.5" x14ac:dyDescent="0.25">
      <c r="A2" s="1" t="s">
        <v>0</v>
      </c>
      <c r="B2" s="1" t="s">
        <v>1</v>
      </c>
      <c r="C2" s="1"/>
      <c r="D2" s="1" t="s">
        <v>2</v>
      </c>
      <c r="E2" s="1"/>
      <c r="F2" s="1"/>
      <c r="G2" s="2"/>
    </row>
    <row r="4" spans="1:14" ht="17.25" customHeight="1" x14ac:dyDescent="0.25">
      <c r="A4" s="29" t="s">
        <v>4</v>
      </c>
      <c r="B4" s="29" t="s">
        <v>5</v>
      </c>
      <c r="C4" s="29" t="s">
        <v>28</v>
      </c>
      <c r="D4" s="29"/>
      <c r="E4" s="29"/>
      <c r="F4" s="29" t="s">
        <v>29</v>
      </c>
      <c r="G4" s="29"/>
      <c r="H4" s="29"/>
      <c r="I4" s="29" t="s">
        <v>31</v>
      </c>
      <c r="J4" s="29"/>
      <c r="K4" s="29"/>
      <c r="L4" s="29" t="s">
        <v>49</v>
      </c>
      <c r="M4" s="29"/>
      <c r="N4" s="29"/>
    </row>
    <row r="5" spans="1:14" ht="30.75" customHeight="1" x14ac:dyDescent="0.25">
      <c r="A5" s="29"/>
      <c r="B5" s="29"/>
      <c r="C5" s="7" t="s">
        <v>30</v>
      </c>
      <c r="D5" s="7" t="s">
        <v>6</v>
      </c>
      <c r="E5" s="7" t="s">
        <v>26</v>
      </c>
      <c r="F5" s="7" t="s">
        <v>30</v>
      </c>
      <c r="G5" s="7" t="s">
        <v>6</v>
      </c>
      <c r="H5" s="7" t="s">
        <v>26</v>
      </c>
      <c r="I5" s="7" t="s">
        <v>30</v>
      </c>
      <c r="J5" s="7" t="s">
        <v>6</v>
      </c>
      <c r="K5" s="7" t="s">
        <v>26</v>
      </c>
      <c r="L5" s="7" t="s">
        <v>30</v>
      </c>
      <c r="M5" s="7" t="s">
        <v>6</v>
      </c>
      <c r="N5" s="7" t="s">
        <v>26</v>
      </c>
    </row>
    <row r="6" spans="1:14" ht="49.5" x14ac:dyDescent="0.25">
      <c r="A6" s="12" t="s">
        <v>11</v>
      </c>
      <c r="B6" s="11">
        <v>1</v>
      </c>
      <c r="C6" s="23">
        <v>8125000</v>
      </c>
      <c r="D6" s="23">
        <v>8125000</v>
      </c>
      <c r="E6" s="10" t="s">
        <v>27</v>
      </c>
      <c r="F6" s="23">
        <v>14000000</v>
      </c>
      <c r="G6" s="23">
        <f>F6*B6</f>
        <v>14000000</v>
      </c>
      <c r="H6" s="10" t="s">
        <v>27</v>
      </c>
      <c r="I6" s="23">
        <v>10800000</v>
      </c>
      <c r="J6" s="23">
        <f>I6*B6</f>
        <v>10800000</v>
      </c>
      <c r="K6" s="10" t="s">
        <v>27</v>
      </c>
      <c r="L6" s="23">
        <v>38983000</v>
      </c>
      <c r="M6" s="23">
        <f>L6*B6</f>
        <v>38983000</v>
      </c>
      <c r="N6" s="10" t="s">
        <v>27</v>
      </c>
    </row>
    <row r="7" spans="1:14" ht="66" x14ac:dyDescent="0.25">
      <c r="A7" s="12" t="s">
        <v>12</v>
      </c>
      <c r="B7" s="11">
        <v>1</v>
      </c>
      <c r="C7" s="23">
        <v>27390000</v>
      </c>
      <c r="D7" s="23">
        <v>27390000</v>
      </c>
      <c r="E7" s="10" t="s">
        <v>27</v>
      </c>
      <c r="F7" s="23">
        <v>14000000</v>
      </c>
      <c r="G7" s="23">
        <f t="shared" ref="G7:G37" si="0">F7*B7</f>
        <v>14000000</v>
      </c>
      <c r="H7" s="10" t="s">
        <v>27</v>
      </c>
      <c r="I7" s="23">
        <v>32000000</v>
      </c>
      <c r="J7" s="23">
        <f t="shared" ref="J7:J37" si="1">I7*B7</f>
        <v>32000000</v>
      </c>
      <c r="K7" s="10" t="s">
        <v>27</v>
      </c>
      <c r="L7" s="23">
        <v>33898000</v>
      </c>
      <c r="M7" s="23">
        <f t="shared" ref="M7:M37" si="2">L7*B7</f>
        <v>33898000</v>
      </c>
      <c r="N7" s="10" t="s">
        <v>27</v>
      </c>
    </row>
    <row r="8" spans="1:14" ht="49.5" x14ac:dyDescent="0.25">
      <c r="A8" s="12" t="s">
        <v>48</v>
      </c>
      <c r="B8" s="11">
        <v>1</v>
      </c>
      <c r="C8" s="23">
        <v>8385000</v>
      </c>
      <c r="D8" s="23">
        <v>8385000</v>
      </c>
      <c r="E8" s="10" t="s">
        <v>27</v>
      </c>
      <c r="F8" s="23">
        <v>8000000</v>
      </c>
      <c r="G8" s="23">
        <f t="shared" si="0"/>
        <v>8000000</v>
      </c>
      <c r="H8" s="10" t="s">
        <v>27</v>
      </c>
      <c r="I8" s="23">
        <v>12800000</v>
      </c>
      <c r="J8" s="23">
        <f t="shared" si="1"/>
        <v>12800000</v>
      </c>
      <c r="K8" s="10" t="s">
        <v>27</v>
      </c>
      <c r="L8" s="23">
        <v>7859000</v>
      </c>
      <c r="M8" s="23">
        <f t="shared" si="2"/>
        <v>7859000</v>
      </c>
      <c r="N8" s="10" t="s">
        <v>27</v>
      </c>
    </row>
    <row r="9" spans="1:14" ht="66" x14ac:dyDescent="0.25">
      <c r="A9" s="12" t="s">
        <v>47</v>
      </c>
      <c r="B9" s="11">
        <v>1</v>
      </c>
      <c r="C9" s="23">
        <v>35775000</v>
      </c>
      <c r="D9" s="23">
        <v>35775000</v>
      </c>
      <c r="E9" s="10" t="s">
        <v>27</v>
      </c>
      <c r="F9" s="23">
        <v>15000000</v>
      </c>
      <c r="G9" s="23">
        <f t="shared" si="0"/>
        <v>15000000</v>
      </c>
      <c r="H9" s="10" t="s">
        <v>27</v>
      </c>
      <c r="I9" s="23">
        <v>5800000</v>
      </c>
      <c r="J9" s="23">
        <f t="shared" si="1"/>
        <v>5800000</v>
      </c>
      <c r="K9" s="10" t="s">
        <v>27</v>
      </c>
      <c r="L9" s="23">
        <v>11864000</v>
      </c>
      <c r="M9" s="23">
        <f t="shared" si="2"/>
        <v>11864000</v>
      </c>
      <c r="N9" s="10" t="s">
        <v>27</v>
      </c>
    </row>
    <row r="10" spans="1:14" ht="16.5" x14ac:dyDescent="0.25">
      <c r="A10" s="12" t="s">
        <v>13</v>
      </c>
      <c r="B10" s="11">
        <v>1</v>
      </c>
      <c r="C10" s="23">
        <v>4771000</v>
      </c>
      <c r="D10" s="23">
        <v>4771000</v>
      </c>
      <c r="E10" s="10" t="s">
        <v>27</v>
      </c>
      <c r="F10" s="23">
        <v>9000000</v>
      </c>
      <c r="G10" s="23">
        <f t="shared" si="0"/>
        <v>9000000</v>
      </c>
      <c r="H10" s="10" t="s">
        <v>27</v>
      </c>
      <c r="I10" s="23">
        <v>2800000</v>
      </c>
      <c r="J10" s="23">
        <f t="shared" si="1"/>
        <v>2800000</v>
      </c>
      <c r="K10" s="10" t="s">
        <v>27</v>
      </c>
      <c r="L10" s="23">
        <v>6780000</v>
      </c>
      <c r="M10" s="23">
        <f t="shared" si="2"/>
        <v>6780000</v>
      </c>
      <c r="N10" s="10" t="s">
        <v>27</v>
      </c>
    </row>
    <row r="11" spans="1:14" ht="49.5" customHeight="1" x14ac:dyDescent="0.25">
      <c r="A11" s="12" t="s">
        <v>32</v>
      </c>
      <c r="B11" s="11">
        <v>10</v>
      </c>
      <c r="C11" s="23">
        <v>169000</v>
      </c>
      <c r="D11" s="23">
        <f>C11*B11</f>
        <v>1690000</v>
      </c>
      <c r="E11" s="10" t="s">
        <v>27</v>
      </c>
      <c r="F11" s="23">
        <v>200000</v>
      </c>
      <c r="G11" s="23">
        <f t="shared" si="0"/>
        <v>2000000</v>
      </c>
      <c r="H11" s="10" t="s">
        <v>27</v>
      </c>
      <c r="I11" s="23">
        <v>65000</v>
      </c>
      <c r="J11" s="23">
        <f t="shared" si="1"/>
        <v>650000</v>
      </c>
      <c r="K11" s="10" t="s">
        <v>27</v>
      </c>
      <c r="L11" s="23">
        <v>271000</v>
      </c>
      <c r="M11" s="23">
        <f t="shared" si="2"/>
        <v>2710000</v>
      </c>
      <c r="N11" s="10" t="s">
        <v>27</v>
      </c>
    </row>
    <row r="12" spans="1:14" ht="33" x14ac:dyDescent="0.25">
      <c r="A12" s="12" t="s">
        <v>33</v>
      </c>
      <c r="B12" s="11">
        <v>15</v>
      </c>
      <c r="C12" s="23">
        <v>169000</v>
      </c>
      <c r="D12" s="23">
        <f t="shared" ref="D12:D14" si="3">C12*B12</f>
        <v>2535000</v>
      </c>
      <c r="E12" s="10" t="s">
        <v>27</v>
      </c>
      <c r="F12" s="23">
        <v>200000</v>
      </c>
      <c r="G12" s="23">
        <f t="shared" si="0"/>
        <v>3000000</v>
      </c>
      <c r="H12" s="10" t="s">
        <v>27</v>
      </c>
      <c r="I12" s="23">
        <v>450000</v>
      </c>
      <c r="J12" s="23">
        <f t="shared" si="1"/>
        <v>6750000</v>
      </c>
      <c r="K12" s="10" t="s">
        <v>27</v>
      </c>
      <c r="L12" s="23">
        <v>120000</v>
      </c>
      <c r="M12" s="23">
        <f t="shared" si="2"/>
        <v>1800000</v>
      </c>
      <c r="N12" s="10" t="s">
        <v>27</v>
      </c>
    </row>
    <row r="13" spans="1:14" ht="49.5" x14ac:dyDescent="0.25">
      <c r="A13" s="12" t="s">
        <v>25</v>
      </c>
      <c r="B13" s="11">
        <v>15</v>
      </c>
      <c r="C13" s="23">
        <v>169000</v>
      </c>
      <c r="D13" s="23">
        <f t="shared" si="3"/>
        <v>2535000</v>
      </c>
      <c r="E13" s="10" t="s">
        <v>27</v>
      </c>
      <c r="F13" s="23">
        <v>200000</v>
      </c>
      <c r="G13" s="23">
        <f t="shared" si="0"/>
        <v>3000000</v>
      </c>
      <c r="H13" s="10" t="s">
        <v>27</v>
      </c>
      <c r="I13" s="23">
        <v>50000</v>
      </c>
      <c r="J13" s="23">
        <f t="shared" si="1"/>
        <v>750000</v>
      </c>
      <c r="K13" s="10" t="s">
        <v>27</v>
      </c>
      <c r="L13" s="23">
        <v>120000</v>
      </c>
      <c r="M13" s="23">
        <f t="shared" si="2"/>
        <v>1800000</v>
      </c>
      <c r="N13" s="10" t="s">
        <v>27</v>
      </c>
    </row>
    <row r="14" spans="1:14" ht="49.5" x14ac:dyDescent="0.25">
      <c r="A14" s="12" t="s">
        <v>34</v>
      </c>
      <c r="B14" s="11">
        <v>5</v>
      </c>
      <c r="C14" s="23">
        <v>169000</v>
      </c>
      <c r="D14" s="23">
        <f t="shared" si="3"/>
        <v>845000</v>
      </c>
      <c r="E14" s="10" t="s">
        <v>27</v>
      </c>
      <c r="F14" s="23">
        <v>200000</v>
      </c>
      <c r="G14" s="23">
        <f t="shared" si="0"/>
        <v>1000000</v>
      </c>
      <c r="H14" s="10" t="s">
        <v>27</v>
      </c>
      <c r="I14" s="23">
        <v>50000</v>
      </c>
      <c r="J14" s="23">
        <f t="shared" si="1"/>
        <v>250000</v>
      </c>
      <c r="K14" s="10" t="s">
        <v>27</v>
      </c>
      <c r="L14" s="23">
        <v>254000</v>
      </c>
      <c r="M14" s="23">
        <f t="shared" si="2"/>
        <v>1270000</v>
      </c>
      <c r="N14" s="10" t="s">
        <v>27</v>
      </c>
    </row>
    <row r="15" spans="1:14" ht="16.5" x14ac:dyDescent="0.25">
      <c r="A15" s="12" t="s">
        <v>14</v>
      </c>
      <c r="B15" s="11">
        <v>5</v>
      </c>
      <c r="C15" s="23">
        <v>185900</v>
      </c>
      <c r="D15" s="23">
        <f>B15*C15</f>
        <v>929500</v>
      </c>
      <c r="E15" s="10" t="s">
        <v>27</v>
      </c>
      <c r="F15" s="23">
        <v>40000</v>
      </c>
      <c r="G15" s="23">
        <f t="shared" si="0"/>
        <v>200000</v>
      </c>
      <c r="H15" s="10" t="s">
        <v>27</v>
      </c>
      <c r="I15" s="23">
        <v>50000</v>
      </c>
      <c r="J15" s="23">
        <f t="shared" si="1"/>
        <v>250000</v>
      </c>
      <c r="K15" s="10" t="s">
        <v>27</v>
      </c>
      <c r="L15" s="23">
        <v>264000</v>
      </c>
      <c r="M15" s="23">
        <f t="shared" si="2"/>
        <v>1320000</v>
      </c>
      <c r="N15" s="10" t="s">
        <v>27</v>
      </c>
    </row>
    <row r="16" spans="1:14" ht="16.5" x14ac:dyDescent="0.25">
      <c r="A16" s="12" t="s">
        <v>15</v>
      </c>
      <c r="B16" s="11">
        <v>3</v>
      </c>
      <c r="C16" s="23">
        <v>189410</v>
      </c>
      <c r="D16" s="23">
        <v>568230</v>
      </c>
      <c r="E16" s="10" t="s">
        <v>27</v>
      </c>
      <c r="F16" s="23">
        <v>80000</v>
      </c>
      <c r="G16" s="23">
        <f t="shared" si="0"/>
        <v>240000</v>
      </c>
      <c r="H16" s="10" t="s">
        <v>27</v>
      </c>
      <c r="I16" s="23">
        <v>25000</v>
      </c>
      <c r="J16" s="23">
        <f t="shared" si="1"/>
        <v>75000</v>
      </c>
      <c r="K16" s="10" t="s">
        <v>27</v>
      </c>
      <c r="L16" s="23">
        <v>93000</v>
      </c>
      <c r="M16" s="23">
        <f t="shared" si="2"/>
        <v>279000</v>
      </c>
      <c r="N16" s="10" t="s">
        <v>27</v>
      </c>
    </row>
    <row r="17" spans="1:14" ht="33" x14ac:dyDescent="0.25">
      <c r="A17" s="12" t="s">
        <v>35</v>
      </c>
      <c r="B17" s="11">
        <v>300</v>
      </c>
      <c r="C17" s="23">
        <v>715</v>
      </c>
      <c r="D17" s="23">
        <f>C17*B17</f>
        <v>214500</v>
      </c>
      <c r="E17" s="10" t="s">
        <v>27</v>
      </c>
      <c r="F17" s="23">
        <v>4000</v>
      </c>
      <c r="G17" s="23">
        <f t="shared" si="0"/>
        <v>1200000</v>
      </c>
      <c r="H17" s="10" t="s">
        <v>27</v>
      </c>
      <c r="I17" s="23">
        <v>450</v>
      </c>
      <c r="J17" s="23">
        <f t="shared" si="1"/>
        <v>135000</v>
      </c>
      <c r="K17" s="10" t="s">
        <v>27</v>
      </c>
      <c r="L17" s="23">
        <v>200</v>
      </c>
      <c r="M17" s="23">
        <f t="shared" si="2"/>
        <v>60000</v>
      </c>
      <c r="N17" s="10" t="s">
        <v>27</v>
      </c>
    </row>
    <row r="18" spans="1:14" ht="33" x14ac:dyDescent="0.25">
      <c r="A18" s="12" t="s">
        <v>36</v>
      </c>
      <c r="B18" s="11">
        <v>1</v>
      </c>
      <c r="C18" s="23">
        <v>23620000</v>
      </c>
      <c r="D18" s="23">
        <v>23620000</v>
      </c>
      <c r="E18" s="10" t="s">
        <v>27</v>
      </c>
      <c r="F18" s="23">
        <v>4500000</v>
      </c>
      <c r="G18" s="23">
        <f t="shared" si="0"/>
        <v>4500000</v>
      </c>
      <c r="H18" s="10" t="s">
        <v>27</v>
      </c>
      <c r="I18" s="23">
        <v>15500000</v>
      </c>
      <c r="J18" s="23">
        <f t="shared" si="1"/>
        <v>15500000</v>
      </c>
      <c r="K18" s="10" t="s">
        <v>27</v>
      </c>
      <c r="L18" s="23">
        <v>11864000</v>
      </c>
      <c r="M18" s="23">
        <f t="shared" si="2"/>
        <v>11864000</v>
      </c>
      <c r="N18" s="10" t="s">
        <v>27</v>
      </c>
    </row>
    <row r="19" spans="1:14" ht="33" x14ac:dyDescent="0.25">
      <c r="A19" s="12" t="s">
        <v>16</v>
      </c>
      <c r="B19" s="11">
        <v>2</v>
      </c>
      <c r="C19" s="23">
        <v>203060</v>
      </c>
      <c r="D19" s="23">
        <f>C19*B19</f>
        <v>406120</v>
      </c>
      <c r="E19" s="10" t="s">
        <v>27</v>
      </c>
      <c r="F19" s="23">
        <v>180000</v>
      </c>
      <c r="G19" s="23">
        <f t="shared" si="0"/>
        <v>360000</v>
      </c>
      <c r="H19" s="10" t="s">
        <v>27</v>
      </c>
      <c r="I19" s="23">
        <v>220000</v>
      </c>
      <c r="J19" s="23">
        <f t="shared" si="1"/>
        <v>440000</v>
      </c>
      <c r="K19" s="10" t="s">
        <v>27</v>
      </c>
      <c r="L19" s="23">
        <v>32000</v>
      </c>
      <c r="M19" s="23">
        <f t="shared" si="2"/>
        <v>64000</v>
      </c>
      <c r="N19" s="10" t="s">
        <v>27</v>
      </c>
    </row>
    <row r="20" spans="1:14" ht="16.5" x14ac:dyDescent="0.25">
      <c r="A20" s="12" t="s">
        <v>17</v>
      </c>
      <c r="B20" s="11">
        <v>1</v>
      </c>
      <c r="C20" s="23">
        <v>185900</v>
      </c>
      <c r="D20" s="23">
        <v>185900</v>
      </c>
      <c r="E20" s="10" t="s">
        <v>27</v>
      </c>
      <c r="F20" s="23">
        <v>90000</v>
      </c>
      <c r="G20" s="23">
        <f t="shared" si="0"/>
        <v>90000</v>
      </c>
      <c r="H20" s="10" t="s">
        <v>27</v>
      </c>
      <c r="I20" s="23">
        <v>35000</v>
      </c>
      <c r="J20" s="23">
        <f t="shared" si="1"/>
        <v>35000</v>
      </c>
      <c r="K20" s="10" t="s">
        <v>27</v>
      </c>
      <c r="L20" s="23">
        <v>25000</v>
      </c>
      <c r="M20" s="23">
        <f t="shared" si="2"/>
        <v>25000</v>
      </c>
      <c r="N20" s="10" t="s">
        <v>27</v>
      </c>
    </row>
    <row r="21" spans="1:14" ht="33" x14ac:dyDescent="0.25">
      <c r="A21" s="12" t="s">
        <v>37</v>
      </c>
      <c r="B21" s="11">
        <v>2</v>
      </c>
      <c r="C21" s="23">
        <v>106600</v>
      </c>
      <c r="D21" s="23">
        <f>C21*B21</f>
        <v>213200</v>
      </c>
      <c r="E21" s="10" t="s">
        <v>27</v>
      </c>
      <c r="F21" s="23">
        <v>40000</v>
      </c>
      <c r="G21" s="23">
        <f t="shared" si="0"/>
        <v>80000</v>
      </c>
      <c r="H21" s="10" t="s">
        <v>27</v>
      </c>
      <c r="I21" s="23">
        <v>20000</v>
      </c>
      <c r="J21" s="23">
        <f t="shared" si="1"/>
        <v>40000</v>
      </c>
      <c r="K21" s="10" t="s">
        <v>27</v>
      </c>
      <c r="L21" s="23">
        <v>169000</v>
      </c>
      <c r="M21" s="23">
        <f t="shared" si="2"/>
        <v>338000</v>
      </c>
      <c r="N21" s="10" t="s">
        <v>27</v>
      </c>
    </row>
    <row r="22" spans="1:14" ht="16.5" x14ac:dyDescent="0.25">
      <c r="A22" s="12" t="s">
        <v>18</v>
      </c>
      <c r="B22" s="11">
        <v>1</v>
      </c>
      <c r="C22" s="23">
        <v>832000</v>
      </c>
      <c r="D22" s="23">
        <v>832000</v>
      </c>
      <c r="E22" s="10" t="s">
        <v>27</v>
      </c>
      <c r="F22" s="23">
        <v>300000</v>
      </c>
      <c r="G22" s="23">
        <f t="shared" si="0"/>
        <v>300000</v>
      </c>
      <c r="H22" s="10" t="s">
        <v>27</v>
      </c>
      <c r="I22" s="23">
        <v>550000</v>
      </c>
      <c r="J22" s="23">
        <f t="shared" si="1"/>
        <v>550000</v>
      </c>
      <c r="K22" s="10" t="s">
        <v>27</v>
      </c>
      <c r="L22" s="23">
        <v>847000</v>
      </c>
      <c r="M22" s="23">
        <f t="shared" si="2"/>
        <v>847000</v>
      </c>
      <c r="N22" s="10" t="s">
        <v>27</v>
      </c>
    </row>
    <row r="23" spans="1:14" ht="16.5" x14ac:dyDescent="0.25">
      <c r="A23" s="13" t="s">
        <v>19</v>
      </c>
      <c r="B23" s="11">
        <v>1</v>
      </c>
      <c r="C23" s="23">
        <v>728000</v>
      </c>
      <c r="D23" s="23">
        <v>728000</v>
      </c>
      <c r="E23" s="10" t="s">
        <v>27</v>
      </c>
      <c r="F23" s="23">
        <v>950000</v>
      </c>
      <c r="G23" s="23">
        <f t="shared" si="0"/>
        <v>950000</v>
      </c>
      <c r="H23" s="10" t="s">
        <v>27</v>
      </c>
      <c r="I23" s="23">
        <v>110000</v>
      </c>
      <c r="J23" s="23">
        <f t="shared" si="1"/>
        <v>110000</v>
      </c>
      <c r="K23" s="10" t="s">
        <v>27</v>
      </c>
      <c r="L23" s="23">
        <v>254000</v>
      </c>
      <c r="M23" s="23">
        <f t="shared" si="2"/>
        <v>254000</v>
      </c>
      <c r="N23" s="10" t="s">
        <v>27</v>
      </c>
    </row>
    <row r="24" spans="1:14" ht="16.5" x14ac:dyDescent="0.25">
      <c r="A24" s="12" t="s">
        <v>20</v>
      </c>
      <c r="B24" s="11">
        <v>2</v>
      </c>
      <c r="C24" s="23">
        <v>211640</v>
      </c>
      <c r="D24" s="23">
        <f>C24*B24</f>
        <v>423280</v>
      </c>
      <c r="E24" s="10" t="s">
        <v>27</v>
      </c>
      <c r="F24" s="23">
        <v>280000</v>
      </c>
      <c r="G24" s="23">
        <f t="shared" si="0"/>
        <v>560000</v>
      </c>
      <c r="H24" s="10" t="s">
        <v>27</v>
      </c>
      <c r="I24" s="23">
        <v>150000</v>
      </c>
      <c r="J24" s="23">
        <f t="shared" si="1"/>
        <v>300000</v>
      </c>
      <c r="K24" s="10" t="s">
        <v>27</v>
      </c>
      <c r="L24" s="23">
        <v>153000</v>
      </c>
      <c r="M24" s="23">
        <f t="shared" si="2"/>
        <v>306000</v>
      </c>
      <c r="N24" s="10" t="s">
        <v>27</v>
      </c>
    </row>
    <row r="25" spans="1:14" ht="33" x14ac:dyDescent="0.25">
      <c r="A25" s="12" t="s">
        <v>38</v>
      </c>
      <c r="B25" s="11">
        <v>5</v>
      </c>
      <c r="C25" s="23">
        <v>49400</v>
      </c>
      <c r="D25" s="23">
        <f>C25*B25</f>
        <v>247000</v>
      </c>
      <c r="E25" s="10" t="s">
        <v>27</v>
      </c>
      <c r="F25" s="23">
        <v>30000</v>
      </c>
      <c r="G25" s="23">
        <f t="shared" si="0"/>
        <v>150000</v>
      </c>
      <c r="H25" s="10" t="s">
        <v>27</v>
      </c>
      <c r="I25" s="23">
        <v>350000</v>
      </c>
      <c r="J25" s="23">
        <f t="shared" si="1"/>
        <v>1750000</v>
      </c>
      <c r="K25" s="10" t="s">
        <v>27</v>
      </c>
      <c r="L25" s="23">
        <v>169000</v>
      </c>
      <c r="M25" s="23">
        <f t="shared" si="2"/>
        <v>845000</v>
      </c>
      <c r="N25" s="10" t="s">
        <v>27</v>
      </c>
    </row>
    <row r="26" spans="1:14" ht="33" x14ac:dyDescent="0.25">
      <c r="A26" s="12" t="s">
        <v>21</v>
      </c>
      <c r="B26" s="11">
        <v>3</v>
      </c>
      <c r="C26" s="23">
        <v>182000</v>
      </c>
      <c r="D26" s="23">
        <f>C26*B26</f>
        <v>546000</v>
      </c>
      <c r="E26" s="10" t="s">
        <v>27</v>
      </c>
      <c r="F26" s="23">
        <v>240000</v>
      </c>
      <c r="G26" s="23">
        <f t="shared" si="0"/>
        <v>720000</v>
      </c>
      <c r="H26" s="10" t="s">
        <v>27</v>
      </c>
      <c r="I26" s="23">
        <v>430000</v>
      </c>
      <c r="J26" s="23">
        <f t="shared" si="1"/>
        <v>1290000</v>
      </c>
      <c r="K26" s="10" t="s">
        <v>27</v>
      </c>
      <c r="L26" s="23">
        <v>131000</v>
      </c>
      <c r="M26" s="23">
        <f t="shared" si="2"/>
        <v>393000</v>
      </c>
      <c r="N26" s="10" t="s">
        <v>27</v>
      </c>
    </row>
    <row r="27" spans="1:14" ht="33" x14ac:dyDescent="0.25">
      <c r="A27" s="12" t="s">
        <v>39</v>
      </c>
      <c r="B27" s="11">
        <v>5</v>
      </c>
      <c r="C27" s="23">
        <v>117000</v>
      </c>
      <c r="D27" s="23">
        <f>C27*B27</f>
        <v>585000</v>
      </c>
      <c r="E27" s="10" t="s">
        <v>27</v>
      </c>
      <c r="F27" s="23">
        <v>140000</v>
      </c>
      <c r="G27" s="23">
        <f t="shared" si="0"/>
        <v>700000</v>
      </c>
      <c r="H27" s="10" t="s">
        <v>27</v>
      </c>
      <c r="I27" s="23">
        <v>145000</v>
      </c>
      <c r="J27" s="23">
        <f t="shared" si="1"/>
        <v>725000</v>
      </c>
      <c r="K27" s="10" t="s">
        <v>27</v>
      </c>
      <c r="L27" s="23">
        <v>135000</v>
      </c>
      <c r="M27" s="23">
        <f t="shared" si="2"/>
        <v>675000</v>
      </c>
      <c r="N27" s="10" t="s">
        <v>27</v>
      </c>
    </row>
    <row r="28" spans="1:14" ht="49.5" x14ac:dyDescent="0.25">
      <c r="A28" s="12" t="s">
        <v>40</v>
      </c>
      <c r="B28" s="11">
        <v>2</v>
      </c>
      <c r="C28" s="23">
        <v>286000</v>
      </c>
      <c r="D28" s="23">
        <f>C28*B28</f>
        <v>572000</v>
      </c>
      <c r="E28" s="10" t="s">
        <v>27</v>
      </c>
      <c r="F28" s="23">
        <v>950000</v>
      </c>
      <c r="G28" s="23">
        <f t="shared" si="0"/>
        <v>1900000</v>
      </c>
      <c r="H28" s="10" t="s">
        <v>27</v>
      </c>
      <c r="I28" s="23">
        <v>430000</v>
      </c>
      <c r="J28" s="23">
        <f t="shared" si="1"/>
        <v>860000</v>
      </c>
      <c r="K28" s="10" t="s">
        <v>27</v>
      </c>
      <c r="L28" s="23">
        <v>59000</v>
      </c>
      <c r="M28" s="23">
        <f t="shared" si="2"/>
        <v>118000</v>
      </c>
      <c r="N28" s="10" t="s">
        <v>27</v>
      </c>
    </row>
    <row r="29" spans="1:14" ht="33" x14ac:dyDescent="0.25">
      <c r="A29" s="12" t="s">
        <v>43</v>
      </c>
      <c r="B29" s="11">
        <v>1</v>
      </c>
      <c r="C29" s="23">
        <v>429000</v>
      </c>
      <c r="D29" s="23">
        <v>429000</v>
      </c>
      <c r="E29" s="10" t="s">
        <v>27</v>
      </c>
      <c r="F29" s="23">
        <v>210000</v>
      </c>
      <c r="G29" s="23">
        <f t="shared" si="0"/>
        <v>210000</v>
      </c>
      <c r="H29" s="10" t="s">
        <v>27</v>
      </c>
      <c r="I29" s="23">
        <v>3200000</v>
      </c>
      <c r="J29" s="23">
        <f t="shared" si="1"/>
        <v>3200000</v>
      </c>
      <c r="K29" s="10" t="s">
        <v>27</v>
      </c>
      <c r="L29" s="23">
        <v>254000</v>
      </c>
      <c r="M29" s="23">
        <f t="shared" si="2"/>
        <v>254000</v>
      </c>
      <c r="N29" s="10" t="s">
        <v>27</v>
      </c>
    </row>
    <row r="30" spans="1:14" ht="33" x14ac:dyDescent="0.25">
      <c r="A30" s="12" t="s">
        <v>41</v>
      </c>
      <c r="B30" s="11">
        <v>1</v>
      </c>
      <c r="C30" s="23">
        <v>1820000</v>
      </c>
      <c r="D30" s="23">
        <v>1820000</v>
      </c>
      <c r="E30" s="10" t="s">
        <v>27</v>
      </c>
      <c r="F30" s="23">
        <v>800000</v>
      </c>
      <c r="G30" s="23">
        <f t="shared" si="0"/>
        <v>800000</v>
      </c>
      <c r="H30" s="10" t="s">
        <v>27</v>
      </c>
      <c r="I30" s="23">
        <v>750000</v>
      </c>
      <c r="J30" s="23">
        <f t="shared" si="1"/>
        <v>750000</v>
      </c>
      <c r="K30" s="10" t="s">
        <v>27</v>
      </c>
      <c r="L30" s="23">
        <v>322000</v>
      </c>
      <c r="M30" s="23">
        <f t="shared" si="2"/>
        <v>322000</v>
      </c>
      <c r="N30" s="10" t="s">
        <v>27</v>
      </c>
    </row>
    <row r="31" spans="1:14" ht="49.5" x14ac:dyDescent="0.25">
      <c r="A31" s="12" t="s">
        <v>42</v>
      </c>
      <c r="B31" s="11">
        <v>1</v>
      </c>
      <c r="C31" s="23">
        <v>1560000</v>
      </c>
      <c r="D31" s="23">
        <v>1560000</v>
      </c>
      <c r="E31" s="10" t="s">
        <v>27</v>
      </c>
      <c r="F31" s="23">
        <v>400000</v>
      </c>
      <c r="G31" s="23">
        <f t="shared" si="0"/>
        <v>400000</v>
      </c>
      <c r="H31" s="10" t="s">
        <v>27</v>
      </c>
      <c r="I31" s="23">
        <v>380000</v>
      </c>
      <c r="J31" s="23">
        <f t="shared" si="1"/>
        <v>380000</v>
      </c>
      <c r="K31" s="10" t="s">
        <v>27</v>
      </c>
      <c r="L31" s="23">
        <v>1223000</v>
      </c>
      <c r="M31" s="23">
        <f t="shared" si="2"/>
        <v>1223000</v>
      </c>
      <c r="N31" s="10" t="s">
        <v>27</v>
      </c>
    </row>
    <row r="32" spans="1:14" ht="49.5" x14ac:dyDescent="0.25">
      <c r="A32" s="12" t="s">
        <v>44</v>
      </c>
      <c r="B32" s="11">
        <v>1</v>
      </c>
      <c r="C32" s="23">
        <v>1625000</v>
      </c>
      <c r="D32" s="23">
        <v>1625000</v>
      </c>
      <c r="E32" s="10" t="s">
        <v>27</v>
      </c>
      <c r="F32" s="23">
        <v>850000</v>
      </c>
      <c r="G32" s="23">
        <f t="shared" si="0"/>
        <v>850000</v>
      </c>
      <c r="H32" s="10" t="s">
        <v>27</v>
      </c>
      <c r="I32" s="23">
        <v>2100000</v>
      </c>
      <c r="J32" s="23">
        <f t="shared" si="1"/>
        <v>2100000</v>
      </c>
      <c r="K32" s="10" t="s">
        <v>27</v>
      </c>
      <c r="L32" s="23">
        <v>1725000</v>
      </c>
      <c r="M32" s="23">
        <f t="shared" si="2"/>
        <v>1725000</v>
      </c>
      <c r="N32" s="10" t="s">
        <v>27</v>
      </c>
    </row>
    <row r="33" spans="1:14" ht="16.5" x14ac:dyDescent="0.25">
      <c r="A33" s="12" t="s">
        <v>22</v>
      </c>
      <c r="B33" s="11">
        <v>3</v>
      </c>
      <c r="C33" s="23">
        <v>507000</v>
      </c>
      <c r="D33" s="23">
        <f>C33*B33</f>
        <v>1521000</v>
      </c>
      <c r="E33" s="10" t="s">
        <v>27</v>
      </c>
      <c r="F33" s="23">
        <v>180000</v>
      </c>
      <c r="G33" s="23">
        <f t="shared" si="0"/>
        <v>540000</v>
      </c>
      <c r="H33" s="10" t="s">
        <v>27</v>
      </c>
      <c r="I33" s="23">
        <v>280000</v>
      </c>
      <c r="J33" s="23">
        <f t="shared" si="1"/>
        <v>840000</v>
      </c>
      <c r="K33" s="10" t="s">
        <v>27</v>
      </c>
      <c r="L33" s="23">
        <v>127000</v>
      </c>
      <c r="M33" s="23">
        <f t="shared" si="2"/>
        <v>381000</v>
      </c>
      <c r="N33" s="10" t="s">
        <v>27</v>
      </c>
    </row>
    <row r="34" spans="1:14" ht="33" x14ac:dyDescent="0.25">
      <c r="A34" s="12" t="s">
        <v>23</v>
      </c>
      <c r="B34" s="11">
        <v>2</v>
      </c>
      <c r="C34" s="23">
        <v>4316000</v>
      </c>
      <c r="D34" s="23">
        <f>C34*B34</f>
        <v>8632000</v>
      </c>
      <c r="E34" s="10" t="s">
        <v>27</v>
      </c>
      <c r="F34" s="23">
        <v>1200000</v>
      </c>
      <c r="G34" s="23">
        <f t="shared" si="0"/>
        <v>2400000</v>
      </c>
      <c r="H34" s="10" t="s">
        <v>27</v>
      </c>
      <c r="I34" s="23">
        <v>2800000</v>
      </c>
      <c r="J34" s="23">
        <f t="shared" si="1"/>
        <v>5600000</v>
      </c>
      <c r="K34" s="10" t="s">
        <v>27</v>
      </c>
      <c r="L34" s="23">
        <v>2542000</v>
      </c>
      <c r="M34" s="23">
        <f t="shared" si="2"/>
        <v>5084000</v>
      </c>
      <c r="N34" s="10" t="s">
        <v>27</v>
      </c>
    </row>
    <row r="35" spans="1:14" ht="66" x14ac:dyDescent="0.25">
      <c r="A35" s="12" t="s">
        <v>45</v>
      </c>
      <c r="B35" s="11">
        <v>1</v>
      </c>
      <c r="C35" s="23">
        <v>4680000</v>
      </c>
      <c r="D35" s="23">
        <v>4680000</v>
      </c>
      <c r="E35" s="10" t="s">
        <v>27</v>
      </c>
      <c r="F35" s="23">
        <v>16000000</v>
      </c>
      <c r="G35" s="23">
        <f t="shared" si="0"/>
        <v>16000000</v>
      </c>
      <c r="H35" s="10" t="s">
        <v>27</v>
      </c>
      <c r="I35" s="23">
        <v>12500000</v>
      </c>
      <c r="J35" s="23">
        <f t="shared" si="1"/>
        <v>12500000</v>
      </c>
      <c r="K35" s="10" t="s">
        <v>27</v>
      </c>
      <c r="L35" s="23">
        <v>11017000</v>
      </c>
      <c r="M35" s="23">
        <f t="shared" si="2"/>
        <v>11017000</v>
      </c>
      <c r="N35" s="10" t="s">
        <v>27</v>
      </c>
    </row>
    <row r="36" spans="1:14" ht="33" x14ac:dyDescent="0.25">
      <c r="A36" s="12" t="s">
        <v>46</v>
      </c>
      <c r="B36" s="11">
        <v>1</v>
      </c>
      <c r="C36" s="23">
        <v>988000</v>
      </c>
      <c r="D36" s="23">
        <v>988000</v>
      </c>
      <c r="E36" s="10" t="s">
        <v>27</v>
      </c>
      <c r="F36" s="23">
        <v>2300000</v>
      </c>
      <c r="G36" s="23">
        <f t="shared" si="0"/>
        <v>2300000</v>
      </c>
      <c r="H36" s="10" t="s">
        <v>27</v>
      </c>
      <c r="I36" s="23">
        <v>850000</v>
      </c>
      <c r="J36" s="23">
        <f t="shared" si="1"/>
        <v>850000</v>
      </c>
      <c r="K36" s="10" t="s">
        <v>27</v>
      </c>
      <c r="L36" s="23">
        <v>475000</v>
      </c>
      <c r="M36" s="23">
        <f t="shared" si="2"/>
        <v>475000</v>
      </c>
      <c r="N36" s="10" t="s">
        <v>27</v>
      </c>
    </row>
    <row r="37" spans="1:14" ht="33" x14ac:dyDescent="0.25">
      <c r="A37" s="12" t="s">
        <v>24</v>
      </c>
      <c r="B37" s="11">
        <v>2</v>
      </c>
      <c r="C37" s="23">
        <v>287300</v>
      </c>
      <c r="D37" s="23">
        <f>C37*B37</f>
        <v>574600</v>
      </c>
      <c r="E37" s="10" t="s">
        <v>27</v>
      </c>
      <c r="F37" s="23">
        <v>90000</v>
      </c>
      <c r="G37" s="23">
        <f t="shared" si="0"/>
        <v>180000</v>
      </c>
      <c r="H37" s="10" t="s">
        <v>27</v>
      </c>
      <c r="I37" s="23">
        <v>75000</v>
      </c>
      <c r="J37" s="23">
        <f t="shared" si="1"/>
        <v>150000</v>
      </c>
      <c r="K37" s="10" t="s">
        <v>27</v>
      </c>
      <c r="L37" s="23">
        <v>85000</v>
      </c>
      <c r="M37" s="23">
        <f t="shared" si="2"/>
        <v>170000</v>
      </c>
      <c r="N37" s="10" t="s">
        <v>27</v>
      </c>
    </row>
    <row r="38" spans="1:14" ht="3.75" customHeight="1" thickBot="1" x14ac:dyDescent="0.3"/>
    <row r="39" spans="1:14" ht="16.5" x14ac:dyDescent="0.25">
      <c r="B39" s="14"/>
      <c r="C39" s="15" t="s">
        <v>50</v>
      </c>
      <c r="D39" s="22">
        <f>SUM(D6:D37)</f>
        <v>143951330</v>
      </c>
      <c r="E39" s="30" t="s">
        <v>27</v>
      </c>
      <c r="F39" s="4" t="s">
        <v>50</v>
      </c>
      <c r="G39" s="5">
        <f>SUM(G6:G37)</f>
        <v>104630000</v>
      </c>
      <c r="H39" s="30" t="s">
        <v>27</v>
      </c>
      <c r="I39" s="15" t="s">
        <v>50</v>
      </c>
      <c r="J39" s="5">
        <f>SUM(J6:J37)</f>
        <v>121030000</v>
      </c>
      <c r="K39" s="30" t="s">
        <v>27</v>
      </c>
      <c r="L39" s="15" t="s">
        <v>50</v>
      </c>
      <c r="M39" s="5">
        <f>SUM(M6:M37)</f>
        <v>145003000</v>
      </c>
      <c r="N39" s="30" t="s">
        <v>27</v>
      </c>
    </row>
    <row r="40" spans="1:14" ht="17.25" thickBot="1" x14ac:dyDescent="0.3">
      <c r="C40" s="8" t="s">
        <v>51</v>
      </c>
      <c r="D40" s="21" t="s">
        <v>53</v>
      </c>
      <c r="E40" s="31"/>
      <c r="F40" s="19" t="s">
        <v>51</v>
      </c>
      <c r="G40" s="16">
        <f>G39*19%</f>
        <v>19879700</v>
      </c>
      <c r="H40" s="31"/>
      <c r="I40" s="8" t="s">
        <v>51</v>
      </c>
      <c r="J40" s="18" t="s">
        <v>53</v>
      </c>
      <c r="K40" s="31"/>
      <c r="L40" s="8" t="s">
        <v>51</v>
      </c>
      <c r="M40" s="18" t="s">
        <v>53</v>
      </c>
      <c r="N40" s="31"/>
    </row>
    <row r="41" spans="1:14" ht="17.25" thickBot="1" x14ac:dyDescent="0.3">
      <c r="C41" s="9" t="s">
        <v>52</v>
      </c>
      <c r="D41" s="22">
        <f>+D39</f>
        <v>143951330</v>
      </c>
      <c r="E41" s="32"/>
      <c r="F41" s="20" t="s">
        <v>52</v>
      </c>
      <c r="G41" s="17">
        <f>G39+G40</f>
        <v>124509700</v>
      </c>
      <c r="H41" s="32"/>
      <c r="I41" s="9" t="s">
        <v>52</v>
      </c>
      <c r="J41" s="22">
        <f>+J39</f>
        <v>121030000</v>
      </c>
      <c r="K41" s="32"/>
      <c r="L41" s="9" t="s">
        <v>52</v>
      </c>
      <c r="M41" s="5">
        <f>+M39</f>
        <v>145003000</v>
      </c>
      <c r="N41" s="32"/>
    </row>
  </sheetData>
  <mergeCells count="11">
    <mergeCell ref="A1:G1"/>
    <mergeCell ref="A4:A5"/>
    <mergeCell ref="B4:B5"/>
    <mergeCell ref="C4:E4"/>
    <mergeCell ref="F4:H4"/>
    <mergeCell ref="I4:K4"/>
    <mergeCell ref="L4:N4"/>
    <mergeCell ref="E39:E41"/>
    <mergeCell ref="H39:H41"/>
    <mergeCell ref="K39:K41"/>
    <mergeCell ref="N39:N41"/>
  </mergeCells>
  <conditionalFormatting sqref="A1:G1">
    <cfRule type="cellIs" dxfId="9" priority="1" stopIfTrue="1" operator="equal">
      <formula>""</formula>
    </cfRule>
  </conditionalFormatting>
  <conditionalFormatting sqref="A1:G1">
    <cfRule type="cellIs" dxfId="8" priority="2" stopIfTrue="1" operator="equal">
      <formula>"NO CUMPLE"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E47" sqref="E47"/>
    </sheetView>
  </sheetViews>
  <sheetFormatPr baseColWidth="10" defaultRowHeight="15" x14ac:dyDescent="0.25"/>
  <cols>
    <col min="1" max="1" width="54" customWidth="1"/>
    <col min="2" max="2" width="10.42578125" bestFit="1" customWidth="1"/>
    <col min="3" max="3" width="16.5703125" bestFit="1" customWidth="1"/>
    <col min="4" max="4" width="13.7109375" bestFit="1" customWidth="1"/>
    <col min="5" max="5" width="28.5703125" bestFit="1" customWidth="1"/>
  </cols>
  <sheetData>
    <row r="1" spans="1:5" ht="17.25" thickBot="1" x14ac:dyDescent="0.3">
      <c r="A1" s="33" t="s">
        <v>28</v>
      </c>
      <c r="B1" s="34"/>
      <c r="C1" s="34"/>
      <c r="D1" s="34"/>
      <c r="E1" s="36"/>
    </row>
    <row r="2" spans="1:5" ht="16.5" x14ac:dyDescent="0.25">
      <c r="A2" s="1" t="s">
        <v>0</v>
      </c>
      <c r="B2" s="1" t="s">
        <v>1</v>
      </c>
      <c r="C2" s="1" t="s">
        <v>2</v>
      </c>
      <c r="D2" s="1"/>
      <c r="E2" s="2"/>
    </row>
    <row r="3" spans="1:5" ht="48.75" customHeight="1" thickBot="1" x14ac:dyDescent="0.3">
      <c r="A3" s="41" t="s">
        <v>3</v>
      </c>
      <c r="B3" s="42"/>
      <c r="C3" s="43" t="s">
        <v>55</v>
      </c>
      <c r="D3" s="44"/>
      <c r="E3" s="3" t="s">
        <v>56</v>
      </c>
    </row>
    <row r="6" spans="1:5" ht="16.5" x14ac:dyDescent="0.25">
      <c r="A6" s="29" t="s">
        <v>4</v>
      </c>
      <c r="B6" s="29" t="s">
        <v>5</v>
      </c>
      <c r="C6" s="29" t="s">
        <v>28</v>
      </c>
      <c r="D6" s="29"/>
      <c r="E6" s="29"/>
    </row>
    <row r="7" spans="1:5" ht="16.5" x14ac:dyDescent="0.25">
      <c r="A7" s="29"/>
      <c r="B7" s="29"/>
      <c r="C7" s="7" t="s">
        <v>30</v>
      </c>
      <c r="D7" s="7" t="s">
        <v>6</v>
      </c>
      <c r="E7" s="7" t="s">
        <v>26</v>
      </c>
    </row>
    <row r="8" spans="1:5" ht="48.75" customHeight="1" x14ac:dyDescent="0.25">
      <c r="A8" s="12" t="s">
        <v>11</v>
      </c>
      <c r="B8" s="11">
        <v>1</v>
      </c>
      <c r="C8" s="23">
        <v>8125000</v>
      </c>
      <c r="D8" s="23">
        <v>8125000</v>
      </c>
      <c r="E8" s="10" t="s">
        <v>27</v>
      </c>
    </row>
    <row r="9" spans="1:5" ht="65.25" customHeight="1" x14ac:dyDescent="0.25">
      <c r="A9" s="12" t="s">
        <v>12</v>
      </c>
      <c r="B9" s="11">
        <v>1</v>
      </c>
      <c r="C9" s="23">
        <v>27390000</v>
      </c>
      <c r="D9" s="23">
        <v>27390000</v>
      </c>
      <c r="E9" s="10" t="s">
        <v>27</v>
      </c>
    </row>
    <row r="10" spans="1:5" ht="33" x14ac:dyDescent="0.25">
      <c r="A10" s="12" t="s">
        <v>48</v>
      </c>
      <c r="B10" s="11">
        <v>1</v>
      </c>
      <c r="C10" s="23">
        <v>8385000</v>
      </c>
      <c r="D10" s="23">
        <v>8385000</v>
      </c>
      <c r="E10" s="10" t="s">
        <v>27</v>
      </c>
    </row>
    <row r="11" spans="1:5" ht="39.75" customHeight="1" x14ac:dyDescent="0.25">
      <c r="A11" s="12" t="s">
        <v>47</v>
      </c>
      <c r="B11" s="11">
        <v>1</v>
      </c>
      <c r="C11" s="23">
        <v>35775000</v>
      </c>
      <c r="D11" s="23">
        <v>35775000</v>
      </c>
      <c r="E11" s="10" t="s">
        <v>27</v>
      </c>
    </row>
    <row r="12" spans="1:5" ht="16.5" x14ac:dyDescent="0.25">
      <c r="A12" s="12" t="s">
        <v>13</v>
      </c>
      <c r="B12" s="11">
        <v>1</v>
      </c>
      <c r="C12" s="23">
        <v>4771000</v>
      </c>
      <c r="D12" s="23">
        <v>4771000</v>
      </c>
      <c r="E12" s="10" t="s">
        <v>27</v>
      </c>
    </row>
    <row r="13" spans="1:5" ht="49.5" x14ac:dyDescent="0.25">
      <c r="A13" s="12" t="s">
        <v>32</v>
      </c>
      <c r="B13" s="11">
        <v>10</v>
      </c>
      <c r="C13" s="23">
        <v>169000</v>
      </c>
      <c r="D13" s="23">
        <f>C13*B13</f>
        <v>1690000</v>
      </c>
      <c r="E13" s="10" t="s">
        <v>27</v>
      </c>
    </row>
    <row r="14" spans="1:5" ht="33" x14ac:dyDescent="0.25">
      <c r="A14" s="12" t="s">
        <v>33</v>
      </c>
      <c r="B14" s="11">
        <v>15</v>
      </c>
      <c r="C14" s="23">
        <v>169000</v>
      </c>
      <c r="D14" s="23">
        <f t="shared" ref="D14:D16" si="0">C14*B14</f>
        <v>2535000</v>
      </c>
      <c r="E14" s="10" t="s">
        <v>27</v>
      </c>
    </row>
    <row r="15" spans="1:5" ht="33" x14ac:dyDescent="0.25">
      <c r="A15" s="12" t="s">
        <v>25</v>
      </c>
      <c r="B15" s="11">
        <v>15</v>
      </c>
      <c r="C15" s="23">
        <v>169000</v>
      </c>
      <c r="D15" s="23">
        <f t="shared" si="0"/>
        <v>2535000</v>
      </c>
      <c r="E15" s="10" t="s">
        <v>27</v>
      </c>
    </row>
    <row r="16" spans="1:5" ht="33" x14ac:dyDescent="0.25">
      <c r="A16" s="12" t="s">
        <v>34</v>
      </c>
      <c r="B16" s="11">
        <v>5</v>
      </c>
      <c r="C16" s="23">
        <v>169000</v>
      </c>
      <c r="D16" s="23">
        <f t="shared" si="0"/>
        <v>845000</v>
      </c>
      <c r="E16" s="10" t="s">
        <v>27</v>
      </c>
    </row>
    <row r="17" spans="1:5" ht="16.5" x14ac:dyDescent="0.25">
      <c r="A17" s="12" t="s">
        <v>14</v>
      </c>
      <c r="B17" s="11">
        <v>5</v>
      </c>
      <c r="C17" s="23">
        <v>185900</v>
      </c>
      <c r="D17" s="23">
        <f>B17*C17</f>
        <v>929500</v>
      </c>
      <c r="E17" s="10" t="s">
        <v>27</v>
      </c>
    </row>
    <row r="18" spans="1:5" ht="16.5" x14ac:dyDescent="0.25">
      <c r="A18" s="12" t="s">
        <v>15</v>
      </c>
      <c r="B18" s="11">
        <v>3</v>
      </c>
      <c r="C18" s="23">
        <v>189410</v>
      </c>
      <c r="D18" s="23">
        <v>568230</v>
      </c>
      <c r="E18" s="10" t="s">
        <v>27</v>
      </c>
    </row>
    <row r="19" spans="1:5" ht="33" x14ac:dyDescent="0.25">
      <c r="A19" s="12" t="s">
        <v>35</v>
      </c>
      <c r="B19" s="11">
        <v>300</v>
      </c>
      <c r="C19" s="23">
        <v>715</v>
      </c>
      <c r="D19" s="23">
        <f>C19*B19</f>
        <v>214500</v>
      </c>
      <c r="E19" s="10" t="s">
        <v>27</v>
      </c>
    </row>
    <row r="20" spans="1:5" ht="33" x14ac:dyDescent="0.25">
      <c r="A20" s="12" t="s">
        <v>36</v>
      </c>
      <c r="B20" s="11">
        <v>1</v>
      </c>
      <c r="C20" s="23">
        <v>23620000</v>
      </c>
      <c r="D20" s="23">
        <v>23620000</v>
      </c>
      <c r="E20" s="10" t="s">
        <v>27</v>
      </c>
    </row>
    <row r="21" spans="1:5" ht="33" x14ac:dyDescent="0.25">
      <c r="A21" s="12" t="s">
        <v>16</v>
      </c>
      <c r="B21" s="11">
        <v>2</v>
      </c>
      <c r="C21" s="23">
        <v>203060</v>
      </c>
      <c r="D21" s="23">
        <f>C21*B21</f>
        <v>406120</v>
      </c>
      <c r="E21" s="10" t="s">
        <v>27</v>
      </c>
    </row>
    <row r="22" spans="1:5" ht="16.5" x14ac:dyDescent="0.25">
      <c r="A22" s="12" t="s">
        <v>17</v>
      </c>
      <c r="B22" s="11">
        <v>1</v>
      </c>
      <c r="C22" s="23">
        <v>185900</v>
      </c>
      <c r="D22" s="23">
        <v>185900</v>
      </c>
      <c r="E22" s="10" t="s">
        <v>27</v>
      </c>
    </row>
    <row r="23" spans="1:5" ht="33" x14ac:dyDescent="0.25">
      <c r="A23" s="12" t="s">
        <v>37</v>
      </c>
      <c r="B23" s="11">
        <v>2</v>
      </c>
      <c r="C23" s="23">
        <v>106600</v>
      </c>
      <c r="D23" s="23">
        <f>C23*B23</f>
        <v>213200</v>
      </c>
      <c r="E23" s="10" t="s">
        <v>27</v>
      </c>
    </row>
    <row r="24" spans="1:5" ht="16.5" x14ac:dyDescent="0.25">
      <c r="A24" s="12" t="s">
        <v>18</v>
      </c>
      <c r="B24" s="11">
        <v>1</v>
      </c>
      <c r="C24" s="23">
        <v>832000</v>
      </c>
      <c r="D24" s="23">
        <v>832000</v>
      </c>
      <c r="E24" s="10" t="s">
        <v>27</v>
      </c>
    </row>
    <row r="25" spans="1:5" ht="16.5" x14ac:dyDescent="0.25">
      <c r="A25" s="13" t="s">
        <v>19</v>
      </c>
      <c r="B25" s="11">
        <v>1</v>
      </c>
      <c r="C25" s="23">
        <v>728000</v>
      </c>
      <c r="D25" s="23">
        <v>728000</v>
      </c>
      <c r="E25" s="10" t="s">
        <v>27</v>
      </c>
    </row>
    <row r="26" spans="1:5" ht="16.5" x14ac:dyDescent="0.25">
      <c r="A26" s="12" t="s">
        <v>20</v>
      </c>
      <c r="B26" s="11">
        <v>2</v>
      </c>
      <c r="C26" s="23">
        <v>211640</v>
      </c>
      <c r="D26" s="23">
        <f>C26*B26</f>
        <v>423280</v>
      </c>
      <c r="E26" s="10" t="s">
        <v>27</v>
      </c>
    </row>
    <row r="27" spans="1:5" ht="33" x14ac:dyDescent="0.25">
      <c r="A27" s="12" t="s">
        <v>38</v>
      </c>
      <c r="B27" s="11">
        <v>5</v>
      </c>
      <c r="C27" s="23">
        <v>49400</v>
      </c>
      <c r="D27" s="23">
        <f>C27*B27</f>
        <v>247000</v>
      </c>
      <c r="E27" s="10" t="s">
        <v>27</v>
      </c>
    </row>
    <row r="28" spans="1:5" ht="33" x14ac:dyDescent="0.25">
      <c r="A28" s="12" t="s">
        <v>21</v>
      </c>
      <c r="B28" s="11">
        <v>3</v>
      </c>
      <c r="C28" s="23">
        <v>182000</v>
      </c>
      <c r="D28" s="23">
        <f>C28*B28</f>
        <v>546000</v>
      </c>
      <c r="E28" s="10" t="s">
        <v>27</v>
      </c>
    </row>
    <row r="29" spans="1:5" ht="16.5" x14ac:dyDescent="0.25">
      <c r="A29" s="12" t="s">
        <v>39</v>
      </c>
      <c r="B29" s="11">
        <v>5</v>
      </c>
      <c r="C29" s="23">
        <v>117000</v>
      </c>
      <c r="D29" s="23">
        <f>C29*B29</f>
        <v>585000</v>
      </c>
      <c r="E29" s="10" t="s">
        <v>27</v>
      </c>
    </row>
    <row r="30" spans="1:5" ht="49.5" x14ac:dyDescent="0.25">
      <c r="A30" s="12" t="s">
        <v>40</v>
      </c>
      <c r="B30" s="11">
        <v>2</v>
      </c>
      <c r="C30" s="23">
        <v>286000</v>
      </c>
      <c r="D30" s="23">
        <f>C30*B30</f>
        <v>572000</v>
      </c>
      <c r="E30" s="10" t="s">
        <v>27</v>
      </c>
    </row>
    <row r="31" spans="1:5" ht="33" x14ac:dyDescent="0.25">
      <c r="A31" s="12" t="s">
        <v>43</v>
      </c>
      <c r="B31" s="11">
        <v>1</v>
      </c>
      <c r="C31" s="23">
        <v>429000</v>
      </c>
      <c r="D31" s="23">
        <v>429000</v>
      </c>
      <c r="E31" s="10" t="s">
        <v>27</v>
      </c>
    </row>
    <row r="32" spans="1:5" ht="33" x14ac:dyDescent="0.25">
      <c r="A32" s="12" t="s">
        <v>41</v>
      </c>
      <c r="B32" s="11">
        <v>1</v>
      </c>
      <c r="C32" s="23">
        <v>1820000</v>
      </c>
      <c r="D32" s="23">
        <v>1820000</v>
      </c>
      <c r="E32" s="10" t="s">
        <v>27</v>
      </c>
    </row>
    <row r="33" spans="1:5" ht="38.25" customHeight="1" x14ac:dyDescent="0.25">
      <c r="A33" s="12" t="s">
        <v>42</v>
      </c>
      <c r="B33" s="11">
        <v>1</v>
      </c>
      <c r="C33" s="23">
        <v>1560000</v>
      </c>
      <c r="D33" s="23">
        <v>1560000</v>
      </c>
      <c r="E33" s="10" t="s">
        <v>27</v>
      </c>
    </row>
    <row r="34" spans="1:5" ht="56.25" customHeight="1" x14ac:dyDescent="0.25">
      <c r="A34" s="12" t="s">
        <v>44</v>
      </c>
      <c r="B34" s="11">
        <v>1</v>
      </c>
      <c r="C34" s="23">
        <v>1625000</v>
      </c>
      <c r="D34" s="23">
        <v>1625000</v>
      </c>
      <c r="E34" s="10" t="s">
        <v>27</v>
      </c>
    </row>
    <row r="35" spans="1:5" ht="16.5" x14ac:dyDescent="0.25">
      <c r="A35" s="12" t="s">
        <v>22</v>
      </c>
      <c r="B35" s="11">
        <v>3</v>
      </c>
      <c r="C35" s="23">
        <v>507000</v>
      </c>
      <c r="D35" s="23">
        <f>C35*B35</f>
        <v>1521000</v>
      </c>
      <c r="E35" s="10" t="s">
        <v>27</v>
      </c>
    </row>
    <row r="36" spans="1:5" ht="33" x14ac:dyDescent="0.25">
      <c r="A36" s="12" t="s">
        <v>23</v>
      </c>
      <c r="B36" s="11">
        <v>2</v>
      </c>
      <c r="C36" s="23">
        <v>4316000</v>
      </c>
      <c r="D36" s="23">
        <f>C36*B36</f>
        <v>8632000</v>
      </c>
      <c r="E36" s="10" t="s">
        <v>27</v>
      </c>
    </row>
    <row r="37" spans="1:5" ht="70.5" customHeight="1" x14ac:dyDescent="0.25">
      <c r="A37" s="12" t="s">
        <v>45</v>
      </c>
      <c r="B37" s="11">
        <v>1</v>
      </c>
      <c r="C37" s="23">
        <v>4680000</v>
      </c>
      <c r="D37" s="23">
        <v>4680000</v>
      </c>
      <c r="E37" s="10" t="s">
        <v>27</v>
      </c>
    </row>
    <row r="38" spans="1:5" ht="33" x14ac:dyDescent="0.25">
      <c r="A38" s="12" t="s">
        <v>46</v>
      </c>
      <c r="B38" s="11">
        <v>1</v>
      </c>
      <c r="C38" s="23">
        <v>988000</v>
      </c>
      <c r="D38" s="23">
        <v>988000</v>
      </c>
      <c r="E38" s="10" t="s">
        <v>27</v>
      </c>
    </row>
    <row r="39" spans="1:5" ht="33" x14ac:dyDescent="0.25">
      <c r="A39" s="12" t="s">
        <v>24</v>
      </c>
      <c r="B39" s="11">
        <v>2</v>
      </c>
      <c r="C39" s="23">
        <v>287300</v>
      </c>
      <c r="D39" s="23">
        <f>C39*B39</f>
        <v>574600</v>
      </c>
      <c r="E39" s="10" t="s">
        <v>27</v>
      </c>
    </row>
    <row r="42" spans="1:5" ht="15.75" thickBot="1" x14ac:dyDescent="0.3"/>
    <row r="43" spans="1:5" ht="16.5" x14ac:dyDescent="0.25">
      <c r="A43" s="45" t="s">
        <v>7</v>
      </c>
      <c r="B43" s="46"/>
      <c r="C43" s="47" t="s">
        <v>8</v>
      </c>
      <c r="D43" s="48"/>
      <c r="E43" s="6" t="s">
        <v>60</v>
      </c>
    </row>
    <row r="44" spans="1:5" ht="88.5" customHeight="1" x14ac:dyDescent="0.25">
      <c r="A44" s="49" t="s">
        <v>9</v>
      </c>
      <c r="B44" s="50"/>
      <c r="C44" s="51" t="s">
        <v>57</v>
      </c>
      <c r="D44" s="52"/>
      <c r="E44" s="24">
        <f>SUM(D8:D39)</f>
        <v>143951330</v>
      </c>
    </row>
    <row r="45" spans="1:5" ht="15.75" thickBot="1" x14ac:dyDescent="0.3"/>
    <row r="46" spans="1:5" ht="17.25" thickBot="1" x14ac:dyDescent="0.3">
      <c r="A46" s="37" t="s">
        <v>10</v>
      </c>
      <c r="B46" s="38"/>
      <c r="C46" s="39" t="s">
        <v>65</v>
      </c>
      <c r="D46" s="39"/>
      <c r="E46" s="40"/>
    </row>
  </sheetData>
  <mergeCells count="12">
    <mergeCell ref="A46:B46"/>
    <mergeCell ref="C46:E46"/>
    <mergeCell ref="A1:E1"/>
    <mergeCell ref="A3:B3"/>
    <mergeCell ref="C3:D3"/>
    <mergeCell ref="A43:B43"/>
    <mergeCell ref="C43:D43"/>
    <mergeCell ref="A44:B44"/>
    <mergeCell ref="C44:D44"/>
    <mergeCell ref="A6:A7"/>
    <mergeCell ref="B6:B7"/>
    <mergeCell ref="C6:E6"/>
  </mergeCells>
  <conditionalFormatting sqref="A1:E1">
    <cfRule type="cellIs" dxfId="7" priority="1" stopIfTrue="1" operator="equal">
      <formula>""</formula>
    </cfRule>
  </conditionalFormatting>
  <conditionalFormatting sqref="A1:E1">
    <cfRule type="cellIs" dxfId="6" priority="2" stopIfTrue="1" operator="equal">
      <formula>"NO CUMPLE"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5" workbookViewId="0">
      <selection activeCell="E49" sqref="E49"/>
    </sheetView>
  </sheetViews>
  <sheetFormatPr baseColWidth="10" defaultRowHeight="15" x14ac:dyDescent="0.25"/>
  <cols>
    <col min="1" max="1" width="54" customWidth="1"/>
    <col min="2" max="2" width="10.42578125" bestFit="1" customWidth="1"/>
    <col min="3" max="3" width="16.5703125" bestFit="1" customWidth="1"/>
    <col min="4" max="4" width="20.5703125" customWidth="1"/>
    <col min="5" max="5" width="28.5703125" bestFit="1" customWidth="1"/>
    <col min="7" max="7" width="13.28515625" bestFit="1" customWidth="1"/>
  </cols>
  <sheetData>
    <row r="1" spans="1:5" ht="17.25" thickBot="1" x14ac:dyDescent="0.3">
      <c r="A1" s="33" t="s">
        <v>29</v>
      </c>
      <c r="B1" s="34"/>
      <c r="C1" s="34"/>
      <c r="D1" s="34"/>
      <c r="E1" s="36"/>
    </row>
    <row r="2" spans="1:5" ht="16.5" x14ac:dyDescent="0.25">
      <c r="A2" s="1" t="s">
        <v>0</v>
      </c>
      <c r="B2" s="1" t="s">
        <v>1</v>
      </c>
      <c r="C2" s="1" t="s">
        <v>2</v>
      </c>
      <c r="D2" s="1"/>
      <c r="E2" s="2"/>
    </row>
    <row r="3" spans="1:5" ht="48.75" customHeight="1" thickBot="1" x14ac:dyDescent="0.3">
      <c r="A3" s="41" t="s">
        <v>3</v>
      </c>
      <c r="B3" s="42"/>
      <c r="C3" s="43" t="s">
        <v>55</v>
      </c>
      <c r="D3" s="44"/>
      <c r="E3" s="3" t="s">
        <v>56</v>
      </c>
    </row>
    <row r="6" spans="1:5" ht="16.5" customHeight="1" x14ac:dyDescent="0.25">
      <c r="A6" s="29" t="s">
        <v>4</v>
      </c>
      <c r="B6" s="29" t="s">
        <v>5</v>
      </c>
      <c r="C6" s="29" t="s">
        <v>29</v>
      </c>
      <c r="D6" s="29"/>
      <c r="E6" s="29"/>
    </row>
    <row r="7" spans="1:5" ht="16.5" x14ac:dyDescent="0.25">
      <c r="A7" s="29"/>
      <c r="B7" s="29"/>
      <c r="C7" s="7" t="s">
        <v>30</v>
      </c>
      <c r="D7" s="7" t="s">
        <v>6</v>
      </c>
      <c r="E7" s="7" t="s">
        <v>26</v>
      </c>
    </row>
    <row r="8" spans="1:5" ht="48.75" customHeight="1" x14ac:dyDescent="0.25">
      <c r="A8" s="12" t="s">
        <v>11</v>
      </c>
      <c r="B8" s="11">
        <v>1</v>
      </c>
      <c r="C8" s="23">
        <v>14000000</v>
      </c>
      <c r="D8" s="23">
        <f>B8*C8</f>
        <v>14000000</v>
      </c>
      <c r="E8" s="10" t="s">
        <v>27</v>
      </c>
    </row>
    <row r="9" spans="1:5" ht="65.25" customHeight="1" x14ac:dyDescent="0.25">
      <c r="A9" s="12" t="s">
        <v>12</v>
      </c>
      <c r="B9" s="11">
        <v>1</v>
      </c>
      <c r="C9" s="23">
        <v>14000000</v>
      </c>
      <c r="D9" s="23">
        <f t="shared" ref="D9:D38" si="0">B9*C9</f>
        <v>14000000</v>
      </c>
      <c r="E9" s="10" t="s">
        <v>27</v>
      </c>
    </row>
    <row r="10" spans="1:5" ht="33" x14ac:dyDescent="0.25">
      <c r="A10" s="12" t="s">
        <v>48</v>
      </c>
      <c r="B10" s="11">
        <v>1</v>
      </c>
      <c r="C10" s="23">
        <v>8000000</v>
      </c>
      <c r="D10" s="23">
        <f t="shared" si="0"/>
        <v>8000000</v>
      </c>
      <c r="E10" s="10" t="s">
        <v>27</v>
      </c>
    </row>
    <row r="11" spans="1:5" ht="39.75" customHeight="1" x14ac:dyDescent="0.25">
      <c r="A11" s="12" t="s">
        <v>47</v>
      </c>
      <c r="B11" s="11">
        <v>1</v>
      </c>
      <c r="C11" s="23">
        <v>15000000</v>
      </c>
      <c r="D11" s="23">
        <f t="shared" si="0"/>
        <v>15000000</v>
      </c>
      <c r="E11" s="10" t="s">
        <v>27</v>
      </c>
    </row>
    <row r="12" spans="1:5" ht="16.5" x14ac:dyDescent="0.25">
      <c r="A12" s="12" t="s">
        <v>13</v>
      </c>
      <c r="B12" s="11">
        <v>1</v>
      </c>
      <c r="C12" s="23">
        <v>9000000</v>
      </c>
      <c r="D12" s="23">
        <f t="shared" si="0"/>
        <v>9000000</v>
      </c>
      <c r="E12" s="10" t="s">
        <v>27</v>
      </c>
    </row>
    <row r="13" spans="1:5" ht="49.5" x14ac:dyDescent="0.25">
      <c r="A13" s="12" t="s">
        <v>32</v>
      </c>
      <c r="B13" s="11">
        <v>10</v>
      </c>
      <c r="C13" s="23">
        <v>200000</v>
      </c>
      <c r="D13" s="23">
        <f t="shared" si="0"/>
        <v>2000000</v>
      </c>
      <c r="E13" s="10" t="s">
        <v>27</v>
      </c>
    </row>
    <row r="14" spans="1:5" ht="33" x14ac:dyDescent="0.25">
      <c r="A14" s="12" t="s">
        <v>33</v>
      </c>
      <c r="B14" s="11">
        <v>15</v>
      </c>
      <c r="C14" s="23">
        <v>200000</v>
      </c>
      <c r="D14" s="23">
        <f t="shared" si="0"/>
        <v>3000000</v>
      </c>
      <c r="E14" s="10" t="s">
        <v>27</v>
      </c>
    </row>
    <row r="15" spans="1:5" ht="33" x14ac:dyDescent="0.25">
      <c r="A15" s="12" t="s">
        <v>25</v>
      </c>
      <c r="B15" s="11">
        <v>15</v>
      </c>
      <c r="C15" s="23">
        <v>200000</v>
      </c>
      <c r="D15" s="23">
        <f t="shared" si="0"/>
        <v>3000000</v>
      </c>
      <c r="E15" s="10" t="s">
        <v>27</v>
      </c>
    </row>
    <row r="16" spans="1:5" ht="33" x14ac:dyDescent="0.25">
      <c r="A16" s="12" t="s">
        <v>34</v>
      </c>
      <c r="B16" s="11">
        <v>5</v>
      </c>
      <c r="C16" s="23">
        <v>200000</v>
      </c>
      <c r="D16" s="23">
        <f t="shared" si="0"/>
        <v>1000000</v>
      </c>
      <c r="E16" s="10" t="s">
        <v>27</v>
      </c>
    </row>
    <row r="17" spans="1:5" ht="16.5" x14ac:dyDescent="0.25">
      <c r="A17" s="12" t="s">
        <v>14</v>
      </c>
      <c r="B17" s="11">
        <v>5</v>
      </c>
      <c r="C17" s="23">
        <v>40000</v>
      </c>
      <c r="D17" s="23">
        <f t="shared" si="0"/>
        <v>200000</v>
      </c>
      <c r="E17" s="10" t="s">
        <v>27</v>
      </c>
    </row>
    <row r="18" spans="1:5" ht="16.5" x14ac:dyDescent="0.25">
      <c r="A18" s="12" t="s">
        <v>15</v>
      </c>
      <c r="B18" s="11">
        <v>3</v>
      </c>
      <c r="C18" s="23">
        <v>80000</v>
      </c>
      <c r="D18" s="23">
        <f t="shared" si="0"/>
        <v>240000</v>
      </c>
      <c r="E18" s="10" t="s">
        <v>27</v>
      </c>
    </row>
    <row r="19" spans="1:5" ht="33" x14ac:dyDescent="0.25">
      <c r="A19" s="12" t="s">
        <v>35</v>
      </c>
      <c r="B19" s="11">
        <v>300</v>
      </c>
      <c r="C19" s="23">
        <v>4000</v>
      </c>
      <c r="D19" s="23">
        <f t="shared" si="0"/>
        <v>1200000</v>
      </c>
      <c r="E19" s="10" t="s">
        <v>27</v>
      </c>
    </row>
    <row r="20" spans="1:5" ht="33" x14ac:dyDescent="0.25">
      <c r="A20" s="12" t="s">
        <v>36</v>
      </c>
      <c r="B20" s="11">
        <v>1</v>
      </c>
      <c r="C20" s="23">
        <v>4500000</v>
      </c>
      <c r="D20" s="23">
        <f t="shared" si="0"/>
        <v>4500000</v>
      </c>
      <c r="E20" s="10" t="s">
        <v>27</v>
      </c>
    </row>
    <row r="21" spans="1:5" ht="33" x14ac:dyDescent="0.25">
      <c r="A21" s="12" t="s">
        <v>16</v>
      </c>
      <c r="B21" s="11">
        <v>2</v>
      </c>
      <c r="C21" s="23">
        <v>180000</v>
      </c>
      <c r="D21" s="23">
        <f t="shared" si="0"/>
        <v>360000</v>
      </c>
      <c r="E21" s="10" t="s">
        <v>27</v>
      </c>
    </row>
    <row r="22" spans="1:5" ht="16.5" x14ac:dyDescent="0.25">
      <c r="A22" s="12" t="s">
        <v>17</v>
      </c>
      <c r="B22" s="11">
        <v>1</v>
      </c>
      <c r="C22" s="23">
        <v>90000</v>
      </c>
      <c r="D22" s="23">
        <f t="shared" si="0"/>
        <v>90000</v>
      </c>
      <c r="E22" s="10" t="s">
        <v>27</v>
      </c>
    </row>
    <row r="23" spans="1:5" ht="33" x14ac:dyDescent="0.25">
      <c r="A23" s="12" t="s">
        <v>37</v>
      </c>
      <c r="B23" s="11">
        <v>2</v>
      </c>
      <c r="C23" s="23">
        <v>40000</v>
      </c>
      <c r="D23" s="23">
        <f t="shared" si="0"/>
        <v>80000</v>
      </c>
      <c r="E23" s="10" t="s">
        <v>27</v>
      </c>
    </row>
    <row r="24" spans="1:5" ht="16.5" x14ac:dyDescent="0.25">
      <c r="A24" s="12" t="s">
        <v>18</v>
      </c>
      <c r="B24" s="11">
        <v>1</v>
      </c>
      <c r="C24" s="23">
        <v>300000</v>
      </c>
      <c r="D24" s="23">
        <f t="shared" si="0"/>
        <v>300000</v>
      </c>
      <c r="E24" s="10" t="s">
        <v>27</v>
      </c>
    </row>
    <row r="25" spans="1:5" ht="16.5" x14ac:dyDescent="0.25">
      <c r="A25" s="13" t="s">
        <v>19</v>
      </c>
      <c r="B25" s="11">
        <v>1</v>
      </c>
      <c r="C25" s="23">
        <v>950000</v>
      </c>
      <c r="D25" s="23">
        <f t="shared" si="0"/>
        <v>950000</v>
      </c>
      <c r="E25" s="10" t="s">
        <v>27</v>
      </c>
    </row>
    <row r="26" spans="1:5" ht="16.5" x14ac:dyDescent="0.25">
      <c r="A26" s="12" t="s">
        <v>20</v>
      </c>
      <c r="B26" s="11">
        <v>2</v>
      </c>
      <c r="C26" s="23">
        <v>280000</v>
      </c>
      <c r="D26" s="23">
        <f t="shared" si="0"/>
        <v>560000</v>
      </c>
      <c r="E26" s="10" t="s">
        <v>27</v>
      </c>
    </row>
    <row r="27" spans="1:5" ht="33" x14ac:dyDescent="0.25">
      <c r="A27" s="12" t="s">
        <v>38</v>
      </c>
      <c r="B27" s="11">
        <v>5</v>
      </c>
      <c r="C27" s="23">
        <v>30000</v>
      </c>
      <c r="D27" s="23">
        <f t="shared" si="0"/>
        <v>150000</v>
      </c>
      <c r="E27" s="10" t="s">
        <v>27</v>
      </c>
    </row>
    <row r="28" spans="1:5" ht="33" x14ac:dyDescent="0.25">
      <c r="A28" s="12" t="s">
        <v>21</v>
      </c>
      <c r="B28" s="11">
        <v>3</v>
      </c>
      <c r="C28" s="23">
        <v>240000</v>
      </c>
      <c r="D28" s="23">
        <f t="shared" si="0"/>
        <v>720000</v>
      </c>
      <c r="E28" s="10" t="s">
        <v>27</v>
      </c>
    </row>
    <row r="29" spans="1:5" ht="16.5" x14ac:dyDescent="0.25">
      <c r="A29" s="12" t="s">
        <v>39</v>
      </c>
      <c r="B29" s="11">
        <v>5</v>
      </c>
      <c r="C29" s="23">
        <v>140000</v>
      </c>
      <c r="D29" s="23">
        <f t="shared" si="0"/>
        <v>700000</v>
      </c>
      <c r="E29" s="10" t="s">
        <v>27</v>
      </c>
    </row>
    <row r="30" spans="1:5" ht="49.5" x14ac:dyDescent="0.25">
      <c r="A30" s="12" t="s">
        <v>40</v>
      </c>
      <c r="B30" s="11">
        <v>2</v>
      </c>
      <c r="C30" s="23">
        <v>950000</v>
      </c>
      <c r="D30" s="23">
        <f t="shared" si="0"/>
        <v>1900000</v>
      </c>
      <c r="E30" s="10" t="s">
        <v>27</v>
      </c>
    </row>
    <row r="31" spans="1:5" ht="33" x14ac:dyDescent="0.25">
      <c r="A31" s="12" t="s">
        <v>43</v>
      </c>
      <c r="B31" s="11">
        <v>1</v>
      </c>
      <c r="C31" s="23">
        <v>210000</v>
      </c>
      <c r="D31" s="23">
        <f t="shared" si="0"/>
        <v>210000</v>
      </c>
      <c r="E31" s="10" t="s">
        <v>27</v>
      </c>
    </row>
    <row r="32" spans="1:5" ht="33" x14ac:dyDescent="0.25">
      <c r="A32" s="12" t="s">
        <v>41</v>
      </c>
      <c r="B32" s="11">
        <v>1</v>
      </c>
      <c r="C32" s="23">
        <v>800000</v>
      </c>
      <c r="D32" s="23">
        <f t="shared" si="0"/>
        <v>800000</v>
      </c>
      <c r="E32" s="10" t="s">
        <v>27</v>
      </c>
    </row>
    <row r="33" spans="1:7" ht="38.25" customHeight="1" x14ac:dyDescent="0.25">
      <c r="A33" s="12" t="s">
        <v>42</v>
      </c>
      <c r="B33" s="11">
        <v>1</v>
      </c>
      <c r="C33" s="23">
        <v>400000</v>
      </c>
      <c r="D33" s="23">
        <f t="shared" si="0"/>
        <v>400000</v>
      </c>
      <c r="E33" s="10" t="s">
        <v>27</v>
      </c>
    </row>
    <row r="34" spans="1:7" ht="56.25" customHeight="1" x14ac:dyDescent="0.25">
      <c r="A34" s="12" t="s">
        <v>44</v>
      </c>
      <c r="B34" s="11">
        <v>1</v>
      </c>
      <c r="C34" s="23">
        <v>850000</v>
      </c>
      <c r="D34" s="23">
        <f t="shared" si="0"/>
        <v>850000</v>
      </c>
      <c r="E34" s="10" t="s">
        <v>27</v>
      </c>
    </row>
    <row r="35" spans="1:7" ht="16.5" x14ac:dyDescent="0.25">
      <c r="A35" s="12" t="s">
        <v>22</v>
      </c>
      <c r="B35" s="11">
        <v>3</v>
      </c>
      <c r="C35" s="23">
        <v>180000</v>
      </c>
      <c r="D35" s="23">
        <f t="shared" si="0"/>
        <v>540000</v>
      </c>
      <c r="E35" s="10" t="s">
        <v>27</v>
      </c>
    </row>
    <row r="36" spans="1:7" ht="33" x14ac:dyDescent="0.25">
      <c r="A36" s="12" t="s">
        <v>23</v>
      </c>
      <c r="B36" s="11">
        <v>2</v>
      </c>
      <c r="C36" s="23">
        <v>1200000</v>
      </c>
      <c r="D36" s="23">
        <f t="shared" si="0"/>
        <v>2400000</v>
      </c>
      <c r="E36" s="10" t="s">
        <v>27</v>
      </c>
    </row>
    <row r="37" spans="1:7" ht="70.5" customHeight="1" x14ac:dyDescent="0.25">
      <c r="A37" s="12" t="s">
        <v>45</v>
      </c>
      <c r="B37" s="11">
        <v>1</v>
      </c>
      <c r="C37" s="23">
        <v>16000000</v>
      </c>
      <c r="D37" s="23">
        <f t="shared" si="0"/>
        <v>16000000</v>
      </c>
      <c r="E37" s="10" t="s">
        <v>27</v>
      </c>
    </row>
    <row r="38" spans="1:7" ht="33" x14ac:dyDescent="0.25">
      <c r="A38" s="12" t="s">
        <v>46</v>
      </c>
      <c r="B38" s="11">
        <v>1</v>
      </c>
      <c r="C38" s="23">
        <v>2300000</v>
      </c>
      <c r="D38" s="23">
        <f t="shared" si="0"/>
        <v>2300000</v>
      </c>
      <c r="E38" s="10" t="s">
        <v>27</v>
      </c>
    </row>
    <row r="39" spans="1:7" ht="33" x14ac:dyDescent="0.25">
      <c r="A39" s="12" t="s">
        <v>24</v>
      </c>
      <c r="B39" s="11">
        <v>2</v>
      </c>
      <c r="C39" s="23">
        <v>90000</v>
      </c>
      <c r="D39" s="23">
        <f>B39*C39</f>
        <v>180000</v>
      </c>
      <c r="E39" s="10" t="s">
        <v>27</v>
      </c>
    </row>
    <row r="40" spans="1:7" ht="16.5" x14ac:dyDescent="0.25">
      <c r="C40" s="27" t="s">
        <v>58</v>
      </c>
      <c r="D40" s="23">
        <v>19879700</v>
      </c>
    </row>
    <row r="42" spans="1:7" ht="15.75" thickBot="1" x14ac:dyDescent="0.3">
      <c r="C42" s="26">
        <f>SUM(C8:C39)</f>
        <v>90654000</v>
      </c>
    </row>
    <row r="43" spans="1:7" ht="45.75" customHeight="1" x14ac:dyDescent="0.25">
      <c r="A43" s="45" t="s">
        <v>7</v>
      </c>
      <c r="B43" s="46"/>
      <c r="C43" s="47" t="s">
        <v>8</v>
      </c>
      <c r="D43" s="48"/>
      <c r="E43" s="6" t="s">
        <v>60</v>
      </c>
    </row>
    <row r="44" spans="1:7" ht="77.25" customHeight="1" x14ac:dyDescent="0.25">
      <c r="A44" s="49" t="s">
        <v>9</v>
      </c>
      <c r="B44" s="50"/>
      <c r="C44" s="51" t="s">
        <v>62</v>
      </c>
      <c r="D44" s="52"/>
      <c r="E44" s="24">
        <f>SUM(D8:D40)</f>
        <v>124509700</v>
      </c>
      <c r="G44" s="26"/>
    </row>
    <row r="45" spans="1:7" ht="15.75" thickBot="1" x14ac:dyDescent="0.3"/>
    <row r="46" spans="1:7" ht="17.25" thickBot="1" x14ac:dyDescent="0.3">
      <c r="A46" s="37" t="s">
        <v>10</v>
      </c>
      <c r="B46" s="38"/>
      <c r="C46" s="39">
        <v>100</v>
      </c>
      <c r="D46" s="39"/>
      <c r="E46" s="40"/>
    </row>
  </sheetData>
  <mergeCells count="12">
    <mergeCell ref="A43:B43"/>
    <mergeCell ref="C43:D43"/>
    <mergeCell ref="A44:B44"/>
    <mergeCell ref="C44:D44"/>
    <mergeCell ref="A46:B46"/>
    <mergeCell ref="C46:E46"/>
    <mergeCell ref="A1:E1"/>
    <mergeCell ref="A3:B3"/>
    <mergeCell ref="C3:D3"/>
    <mergeCell ref="A6:A7"/>
    <mergeCell ref="B6:B7"/>
    <mergeCell ref="C6:E6"/>
  </mergeCells>
  <conditionalFormatting sqref="A1:E1">
    <cfRule type="cellIs" dxfId="5" priority="1" stopIfTrue="1" operator="equal">
      <formula>""</formula>
    </cfRule>
  </conditionalFormatting>
  <conditionalFormatting sqref="A1:E1">
    <cfRule type="cellIs" dxfId="4" priority="2" stopIfTrue="1" operator="equal">
      <formula>"NO CUMPLE"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5" workbookViewId="0">
      <selection activeCell="H8" sqref="H8"/>
    </sheetView>
  </sheetViews>
  <sheetFormatPr baseColWidth="10" defaultRowHeight="15" x14ac:dyDescent="0.25"/>
  <cols>
    <col min="1" max="1" width="54" customWidth="1"/>
    <col min="2" max="2" width="10.42578125" bestFit="1" customWidth="1"/>
    <col min="3" max="3" width="16.5703125" bestFit="1" customWidth="1"/>
    <col min="4" max="4" width="24.5703125" customWidth="1"/>
    <col min="5" max="5" width="28.5703125" bestFit="1" customWidth="1"/>
  </cols>
  <sheetData>
    <row r="1" spans="1:5" ht="17.25" thickBot="1" x14ac:dyDescent="0.3">
      <c r="A1" s="33" t="s">
        <v>31</v>
      </c>
      <c r="B1" s="34"/>
      <c r="C1" s="34"/>
      <c r="D1" s="34"/>
      <c r="E1" s="36"/>
    </row>
    <row r="2" spans="1:5" ht="16.5" x14ac:dyDescent="0.25">
      <c r="A2" s="1" t="s">
        <v>0</v>
      </c>
      <c r="B2" s="1" t="s">
        <v>1</v>
      </c>
      <c r="C2" s="1" t="s">
        <v>2</v>
      </c>
      <c r="D2" s="1"/>
      <c r="E2" s="2"/>
    </row>
    <row r="3" spans="1:5" ht="135.75" customHeight="1" thickBot="1" x14ac:dyDescent="0.3">
      <c r="A3" s="41" t="s">
        <v>3</v>
      </c>
      <c r="B3" s="42"/>
      <c r="C3" s="53" t="s">
        <v>67</v>
      </c>
      <c r="D3" s="44"/>
      <c r="E3" s="28" t="s">
        <v>63</v>
      </c>
    </row>
    <row r="6" spans="1:5" ht="16.5" customHeight="1" x14ac:dyDescent="0.25">
      <c r="A6" s="29" t="s">
        <v>4</v>
      </c>
      <c r="B6" s="29" t="s">
        <v>5</v>
      </c>
      <c r="C6" s="29" t="s">
        <v>31</v>
      </c>
      <c r="D6" s="29"/>
      <c r="E6" s="29"/>
    </row>
    <row r="7" spans="1:5" ht="16.5" x14ac:dyDescent="0.25">
      <c r="A7" s="29"/>
      <c r="B7" s="29"/>
      <c r="C7" s="7" t="s">
        <v>30</v>
      </c>
      <c r="D7" s="7" t="s">
        <v>6</v>
      </c>
      <c r="E7" s="7" t="s">
        <v>26</v>
      </c>
    </row>
    <row r="8" spans="1:5" ht="48.75" customHeight="1" x14ac:dyDescent="0.25">
      <c r="A8" s="12" t="s">
        <v>11</v>
      </c>
      <c r="B8" s="11">
        <v>1</v>
      </c>
      <c r="C8" s="23">
        <v>10800000</v>
      </c>
      <c r="D8" s="23">
        <f>C8*B8</f>
        <v>10800000</v>
      </c>
      <c r="E8" s="10" t="s">
        <v>27</v>
      </c>
    </row>
    <row r="9" spans="1:5" ht="65.25" customHeight="1" x14ac:dyDescent="0.25">
      <c r="A9" s="12" t="s">
        <v>12</v>
      </c>
      <c r="B9" s="11">
        <v>1</v>
      </c>
      <c r="C9" s="23">
        <v>32000000</v>
      </c>
      <c r="D9" s="23">
        <f t="shared" ref="D9:D39" si="0">C9*B9</f>
        <v>32000000</v>
      </c>
      <c r="E9" s="10" t="s">
        <v>27</v>
      </c>
    </row>
    <row r="10" spans="1:5" ht="33" x14ac:dyDescent="0.25">
      <c r="A10" s="12" t="s">
        <v>48</v>
      </c>
      <c r="B10" s="11">
        <v>1</v>
      </c>
      <c r="C10" s="23">
        <v>12800000</v>
      </c>
      <c r="D10" s="23">
        <f t="shared" si="0"/>
        <v>12800000</v>
      </c>
      <c r="E10" s="10" t="s">
        <v>27</v>
      </c>
    </row>
    <row r="11" spans="1:5" ht="39.75" customHeight="1" x14ac:dyDescent="0.25">
      <c r="A11" s="12" t="s">
        <v>47</v>
      </c>
      <c r="B11" s="11">
        <v>1</v>
      </c>
      <c r="C11" s="23">
        <v>5800000</v>
      </c>
      <c r="D11" s="23">
        <f t="shared" si="0"/>
        <v>5800000</v>
      </c>
      <c r="E11" s="10" t="s">
        <v>27</v>
      </c>
    </row>
    <row r="12" spans="1:5" ht="16.5" x14ac:dyDescent="0.25">
      <c r="A12" s="12" t="s">
        <v>13</v>
      </c>
      <c r="B12" s="11">
        <v>1</v>
      </c>
      <c r="C12" s="23">
        <v>2800000</v>
      </c>
      <c r="D12" s="23">
        <f t="shared" si="0"/>
        <v>2800000</v>
      </c>
      <c r="E12" s="10" t="s">
        <v>27</v>
      </c>
    </row>
    <row r="13" spans="1:5" ht="49.5" x14ac:dyDescent="0.25">
      <c r="A13" s="12" t="s">
        <v>32</v>
      </c>
      <c r="B13" s="11">
        <v>10</v>
      </c>
      <c r="C13" s="23">
        <v>65000</v>
      </c>
      <c r="D13" s="23">
        <f t="shared" si="0"/>
        <v>650000</v>
      </c>
      <c r="E13" s="10" t="s">
        <v>27</v>
      </c>
    </row>
    <row r="14" spans="1:5" ht="33" x14ac:dyDescent="0.25">
      <c r="A14" s="12" t="s">
        <v>33</v>
      </c>
      <c r="B14" s="11">
        <v>15</v>
      </c>
      <c r="C14" s="23">
        <v>450000</v>
      </c>
      <c r="D14" s="23">
        <f t="shared" si="0"/>
        <v>6750000</v>
      </c>
      <c r="E14" s="10" t="s">
        <v>27</v>
      </c>
    </row>
    <row r="15" spans="1:5" ht="33" x14ac:dyDescent="0.25">
      <c r="A15" s="12" t="s">
        <v>25</v>
      </c>
      <c r="B15" s="11">
        <v>15</v>
      </c>
      <c r="C15" s="23">
        <v>50000</v>
      </c>
      <c r="D15" s="23">
        <f t="shared" si="0"/>
        <v>750000</v>
      </c>
      <c r="E15" s="10" t="s">
        <v>27</v>
      </c>
    </row>
    <row r="16" spans="1:5" ht="33" x14ac:dyDescent="0.25">
      <c r="A16" s="12" t="s">
        <v>34</v>
      </c>
      <c r="B16" s="11">
        <v>5</v>
      </c>
      <c r="C16" s="23">
        <v>50000</v>
      </c>
      <c r="D16" s="23">
        <f t="shared" si="0"/>
        <v>250000</v>
      </c>
      <c r="E16" s="10" t="s">
        <v>27</v>
      </c>
    </row>
    <row r="17" spans="1:5" ht="16.5" x14ac:dyDescent="0.25">
      <c r="A17" s="12" t="s">
        <v>14</v>
      </c>
      <c r="B17" s="11">
        <v>5</v>
      </c>
      <c r="C17" s="23">
        <v>50000</v>
      </c>
      <c r="D17" s="23">
        <f t="shared" si="0"/>
        <v>250000</v>
      </c>
      <c r="E17" s="10" t="s">
        <v>27</v>
      </c>
    </row>
    <row r="18" spans="1:5" ht="16.5" x14ac:dyDescent="0.25">
      <c r="A18" s="12" t="s">
        <v>15</v>
      </c>
      <c r="B18" s="11">
        <v>3</v>
      </c>
      <c r="C18" s="23">
        <v>25000</v>
      </c>
      <c r="D18" s="23">
        <f t="shared" si="0"/>
        <v>75000</v>
      </c>
      <c r="E18" s="10" t="s">
        <v>27</v>
      </c>
    </row>
    <row r="19" spans="1:5" ht="33" x14ac:dyDescent="0.25">
      <c r="A19" s="12" t="s">
        <v>35</v>
      </c>
      <c r="B19" s="11">
        <v>300</v>
      </c>
      <c r="C19" s="23">
        <v>450</v>
      </c>
      <c r="D19" s="23">
        <f t="shared" si="0"/>
        <v>135000</v>
      </c>
      <c r="E19" s="10" t="s">
        <v>27</v>
      </c>
    </row>
    <row r="20" spans="1:5" ht="33" x14ac:dyDescent="0.25">
      <c r="A20" s="12" t="s">
        <v>36</v>
      </c>
      <c r="B20" s="11">
        <v>1</v>
      </c>
      <c r="C20" s="23">
        <v>15500000</v>
      </c>
      <c r="D20" s="23">
        <f t="shared" si="0"/>
        <v>15500000</v>
      </c>
      <c r="E20" s="10" t="s">
        <v>27</v>
      </c>
    </row>
    <row r="21" spans="1:5" ht="33" x14ac:dyDescent="0.25">
      <c r="A21" s="12" t="s">
        <v>16</v>
      </c>
      <c r="B21" s="11">
        <v>2</v>
      </c>
      <c r="C21" s="23">
        <v>220000</v>
      </c>
      <c r="D21" s="23">
        <f t="shared" si="0"/>
        <v>440000</v>
      </c>
      <c r="E21" s="10" t="s">
        <v>27</v>
      </c>
    </row>
    <row r="22" spans="1:5" ht="16.5" x14ac:dyDescent="0.25">
      <c r="A22" s="12" t="s">
        <v>17</v>
      </c>
      <c r="B22" s="11">
        <v>1</v>
      </c>
      <c r="C22" s="23">
        <v>35000</v>
      </c>
      <c r="D22" s="23">
        <f t="shared" si="0"/>
        <v>35000</v>
      </c>
      <c r="E22" s="10" t="s">
        <v>27</v>
      </c>
    </row>
    <row r="23" spans="1:5" ht="33" x14ac:dyDescent="0.25">
      <c r="A23" s="12" t="s">
        <v>37</v>
      </c>
      <c r="B23" s="11">
        <v>2</v>
      </c>
      <c r="C23" s="23">
        <v>20000</v>
      </c>
      <c r="D23" s="23">
        <f t="shared" si="0"/>
        <v>40000</v>
      </c>
      <c r="E23" s="10" t="s">
        <v>27</v>
      </c>
    </row>
    <row r="24" spans="1:5" ht="16.5" x14ac:dyDescent="0.25">
      <c r="A24" s="12" t="s">
        <v>18</v>
      </c>
      <c r="B24" s="11">
        <v>1</v>
      </c>
      <c r="C24" s="23">
        <v>550000</v>
      </c>
      <c r="D24" s="23">
        <f t="shared" si="0"/>
        <v>550000</v>
      </c>
      <c r="E24" s="10" t="s">
        <v>27</v>
      </c>
    </row>
    <row r="25" spans="1:5" ht="16.5" x14ac:dyDescent="0.25">
      <c r="A25" s="13" t="s">
        <v>19</v>
      </c>
      <c r="B25" s="11">
        <v>1</v>
      </c>
      <c r="C25" s="23">
        <v>110000</v>
      </c>
      <c r="D25" s="23">
        <f t="shared" si="0"/>
        <v>110000</v>
      </c>
      <c r="E25" s="10" t="s">
        <v>27</v>
      </c>
    </row>
    <row r="26" spans="1:5" ht="16.5" x14ac:dyDescent="0.25">
      <c r="A26" s="12" t="s">
        <v>20</v>
      </c>
      <c r="B26" s="11">
        <v>2</v>
      </c>
      <c r="C26" s="23">
        <v>150000</v>
      </c>
      <c r="D26" s="23">
        <f t="shared" si="0"/>
        <v>300000</v>
      </c>
      <c r="E26" s="10" t="s">
        <v>27</v>
      </c>
    </row>
    <row r="27" spans="1:5" ht="33" x14ac:dyDescent="0.25">
      <c r="A27" s="12" t="s">
        <v>38</v>
      </c>
      <c r="B27" s="11">
        <v>5</v>
      </c>
      <c r="C27" s="23">
        <v>350000</v>
      </c>
      <c r="D27" s="23">
        <f t="shared" si="0"/>
        <v>1750000</v>
      </c>
      <c r="E27" s="10" t="s">
        <v>27</v>
      </c>
    </row>
    <row r="28" spans="1:5" ht="33" x14ac:dyDescent="0.25">
      <c r="A28" s="12" t="s">
        <v>21</v>
      </c>
      <c r="B28" s="11">
        <v>3</v>
      </c>
      <c r="C28" s="23">
        <v>430000</v>
      </c>
      <c r="D28" s="23">
        <f t="shared" si="0"/>
        <v>1290000</v>
      </c>
      <c r="E28" s="10" t="s">
        <v>27</v>
      </c>
    </row>
    <row r="29" spans="1:5" ht="16.5" x14ac:dyDescent="0.25">
      <c r="A29" s="12" t="s">
        <v>39</v>
      </c>
      <c r="B29" s="11">
        <v>5</v>
      </c>
      <c r="C29" s="23">
        <v>145000</v>
      </c>
      <c r="D29" s="23">
        <f t="shared" si="0"/>
        <v>725000</v>
      </c>
      <c r="E29" s="10" t="s">
        <v>27</v>
      </c>
    </row>
    <row r="30" spans="1:5" ht="49.5" x14ac:dyDescent="0.25">
      <c r="A30" s="12" t="s">
        <v>40</v>
      </c>
      <c r="B30" s="11">
        <v>2</v>
      </c>
      <c r="C30" s="23">
        <v>430000</v>
      </c>
      <c r="D30" s="23">
        <f t="shared" si="0"/>
        <v>860000</v>
      </c>
      <c r="E30" s="10" t="s">
        <v>27</v>
      </c>
    </row>
    <row r="31" spans="1:5" ht="33" x14ac:dyDescent="0.25">
      <c r="A31" s="12" t="s">
        <v>43</v>
      </c>
      <c r="B31" s="11">
        <v>1</v>
      </c>
      <c r="C31" s="23">
        <v>3200000</v>
      </c>
      <c r="D31" s="23">
        <f t="shared" si="0"/>
        <v>3200000</v>
      </c>
      <c r="E31" s="10" t="s">
        <v>27</v>
      </c>
    </row>
    <row r="32" spans="1:5" ht="33" x14ac:dyDescent="0.25">
      <c r="A32" s="12" t="s">
        <v>41</v>
      </c>
      <c r="B32" s="11">
        <v>1</v>
      </c>
      <c r="C32" s="23">
        <v>750000</v>
      </c>
      <c r="D32" s="23">
        <f t="shared" si="0"/>
        <v>750000</v>
      </c>
      <c r="E32" s="10" t="s">
        <v>27</v>
      </c>
    </row>
    <row r="33" spans="1:5" ht="38.25" customHeight="1" x14ac:dyDescent="0.25">
      <c r="A33" s="12" t="s">
        <v>42</v>
      </c>
      <c r="B33" s="11">
        <v>1</v>
      </c>
      <c r="C33" s="23">
        <v>380000</v>
      </c>
      <c r="D33" s="23">
        <f t="shared" si="0"/>
        <v>380000</v>
      </c>
      <c r="E33" s="10" t="s">
        <v>27</v>
      </c>
    </row>
    <row r="34" spans="1:5" ht="56.25" customHeight="1" x14ac:dyDescent="0.25">
      <c r="A34" s="12" t="s">
        <v>44</v>
      </c>
      <c r="B34" s="11">
        <v>1</v>
      </c>
      <c r="C34" s="23">
        <v>2100000</v>
      </c>
      <c r="D34" s="23">
        <f t="shared" si="0"/>
        <v>2100000</v>
      </c>
      <c r="E34" s="10" t="s">
        <v>27</v>
      </c>
    </row>
    <row r="35" spans="1:5" ht="16.5" x14ac:dyDescent="0.25">
      <c r="A35" s="12" t="s">
        <v>22</v>
      </c>
      <c r="B35" s="11">
        <v>3</v>
      </c>
      <c r="C35" s="23">
        <v>280000</v>
      </c>
      <c r="D35" s="23">
        <f t="shared" si="0"/>
        <v>840000</v>
      </c>
      <c r="E35" s="10" t="s">
        <v>27</v>
      </c>
    </row>
    <row r="36" spans="1:5" ht="33" x14ac:dyDescent="0.25">
      <c r="A36" s="12" t="s">
        <v>23</v>
      </c>
      <c r="B36" s="11">
        <v>2</v>
      </c>
      <c r="C36" s="23">
        <v>2800000</v>
      </c>
      <c r="D36" s="23">
        <f t="shared" si="0"/>
        <v>5600000</v>
      </c>
      <c r="E36" s="10" t="s">
        <v>27</v>
      </c>
    </row>
    <row r="37" spans="1:5" ht="70.5" customHeight="1" x14ac:dyDescent="0.25">
      <c r="A37" s="12" t="s">
        <v>45</v>
      </c>
      <c r="B37" s="11">
        <v>1</v>
      </c>
      <c r="C37" s="23">
        <v>12500000</v>
      </c>
      <c r="D37" s="23">
        <f t="shared" si="0"/>
        <v>12500000</v>
      </c>
      <c r="E37" s="10" t="s">
        <v>27</v>
      </c>
    </row>
    <row r="38" spans="1:5" ht="33" x14ac:dyDescent="0.25">
      <c r="A38" s="12" t="s">
        <v>46</v>
      </c>
      <c r="B38" s="11">
        <v>1</v>
      </c>
      <c r="C38" s="23">
        <v>850000</v>
      </c>
      <c r="D38" s="23">
        <f t="shared" si="0"/>
        <v>850000</v>
      </c>
      <c r="E38" s="10" t="s">
        <v>27</v>
      </c>
    </row>
    <row r="39" spans="1:5" ht="33" x14ac:dyDescent="0.25">
      <c r="A39" s="12" t="s">
        <v>24</v>
      </c>
      <c r="B39" s="11">
        <v>2</v>
      </c>
      <c r="C39" s="23">
        <v>75000</v>
      </c>
      <c r="D39" s="23">
        <f t="shared" si="0"/>
        <v>150000</v>
      </c>
      <c r="E39" s="10" t="s">
        <v>27</v>
      </c>
    </row>
    <row r="42" spans="1:5" ht="15.75" thickBot="1" x14ac:dyDescent="0.3"/>
    <row r="43" spans="1:5" ht="47.25" customHeight="1" x14ac:dyDescent="0.25">
      <c r="A43" s="45" t="s">
        <v>7</v>
      </c>
      <c r="B43" s="46"/>
      <c r="C43" s="47" t="s">
        <v>8</v>
      </c>
      <c r="D43" s="48"/>
      <c r="E43" s="6" t="s">
        <v>60</v>
      </c>
    </row>
    <row r="44" spans="1:5" ht="59.25" customHeight="1" x14ac:dyDescent="0.25">
      <c r="A44" s="49" t="s">
        <v>9</v>
      </c>
      <c r="B44" s="50"/>
      <c r="C44" s="51" t="s">
        <v>59</v>
      </c>
      <c r="D44" s="52"/>
      <c r="E44" s="25">
        <f>SUM(D8:D39)</f>
        <v>121030000</v>
      </c>
    </row>
    <row r="45" spans="1:5" ht="15.75" thickBot="1" x14ac:dyDescent="0.3"/>
    <row r="46" spans="1:5" ht="17.25" thickBot="1" x14ac:dyDescent="0.3">
      <c r="A46" s="37" t="s">
        <v>10</v>
      </c>
      <c r="B46" s="38"/>
      <c r="C46" s="39"/>
      <c r="D46" s="39"/>
      <c r="E46" s="40"/>
    </row>
  </sheetData>
  <mergeCells count="12">
    <mergeCell ref="A43:B43"/>
    <mergeCell ref="C43:D43"/>
    <mergeCell ref="A44:B44"/>
    <mergeCell ref="C44:D44"/>
    <mergeCell ref="A46:B46"/>
    <mergeCell ref="C46:E46"/>
    <mergeCell ref="A1:E1"/>
    <mergeCell ref="A3:B3"/>
    <mergeCell ref="C3:D3"/>
    <mergeCell ref="A6:A7"/>
    <mergeCell ref="B6:B7"/>
    <mergeCell ref="C6:E6"/>
  </mergeCells>
  <conditionalFormatting sqref="A1:E1">
    <cfRule type="cellIs" dxfId="3" priority="1" stopIfTrue="1" operator="equal">
      <formula>""</formula>
    </cfRule>
  </conditionalFormatting>
  <conditionalFormatting sqref="A1:E1">
    <cfRule type="cellIs" dxfId="2" priority="2" stopIfTrue="1" operator="equal">
      <formula>"NO CUMPLE"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35" workbookViewId="0">
      <selection activeCell="G7" sqref="G7"/>
    </sheetView>
  </sheetViews>
  <sheetFormatPr baseColWidth="10" defaultRowHeight="15" x14ac:dyDescent="0.25"/>
  <cols>
    <col min="1" max="1" width="54" customWidth="1"/>
    <col min="2" max="2" width="10.42578125" bestFit="1" customWidth="1"/>
    <col min="3" max="3" width="16.5703125" bestFit="1" customWidth="1"/>
    <col min="4" max="4" width="13.7109375" bestFit="1" customWidth="1"/>
    <col min="5" max="5" width="28.5703125" bestFit="1" customWidth="1"/>
  </cols>
  <sheetData>
    <row r="1" spans="1:5" ht="17.25" thickBot="1" x14ac:dyDescent="0.3">
      <c r="A1" s="33" t="s">
        <v>31</v>
      </c>
      <c r="B1" s="34"/>
      <c r="C1" s="34"/>
      <c r="D1" s="34"/>
      <c r="E1" s="36"/>
    </row>
    <row r="2" spans="1:5" ht="16.5" x14ac:dyDescent="0.25">
      <c r="A2" s="1" t="s">
        <v>0</v>
      </c>
      <c r="B2" s="1" t="s">
        <v>1</v>
      </c>
      <c r="C2" s="1" t="s">
        <v>2</v>
      </c>
      <c r="D2" s="1"/>
      <c r="E2" s="2"/>
    </row>
    <row r="3" spans="1:5" ht="48.75" customHeight="1" thickBot="1" x14ac:dyDescent="0.3">
      <c r="A3" s="41" t="s">
        <v>3</v>
      </c>
      <c r="B3" s="42"/>
      <c r="C3" s="43" t="s">
        <v>55</v>
      </c>
      <c r="D3" s="44"/>
      <c r="E3" s="3" t="s">
        <v>66</v>
      </c>
    </row>
    <row r="6" spans="1:5" ht="16.5" customHeight="1" x14ac:dyDescent="0.25">
      <c r="A6" s="29" t="s">
        <v>4</v>
      </c>
      <c r="B6" s="29" t="s">
        <v>5</v>
      </c>
      <c r="C6" s="29" t="s">
        <v>49</v>
      </c>
      <c r="D6" s="29"/>
      <c r="E6" s="29"/>
    </row>
    <row r="7" spans="1:5" ht="16.5" x14ac:dyDescent="0.25">
      <c r="A7" s="29"/>
      <c r="B7" s="29"/>
      <c r="C7" s="7" t="s">
        <v>30</v>
      </c>
      <c r="D7" s="7" t="s">
        <v>6</v>
      </c>
      <c r="E7" s="7" t="s">
        <v>26</v>
      </c>
    </row>
    <row r="8" spans="1:5" ht="48.75" customHeight="1" x14ac:dyDescent="0.25">
      <c r="A8" s="12" t="s">
        <v>11</v>
      </c>
      <c r="B8" s="11">
        <v>1</v>
      </c>
      <c r="C8" s="23">
        <v>38983000</v>
      </c>
      <c r="D8" s="23">
        <f>B8*C8</f>
        <v>38983000</v>
      </c>
      <c r="E8" s="10" t="s">
        <v>27</v>
      </c>
    </row>
    <row r="9" spans="1:5" ht="65.25" customHeight="1" x14ac:dyDescent="0.25">
      <c r="A9" s="12" t="s">
        <v>12</v>
      </c>
      <c r="B9" s="11">
        <v>1</v>
      </c>
      <c r="C9" s="23">
        <v>33898000</v>
      </c>
      <c r="D9" s="23">
        <f t="shared" ref="D9:D39" si="0">B9*C9</f>
        <v>33898000</v>
      </c>
      <c r="E9" s="10" t="s">
        <v>27</v>
      </c>
    </row>
    <row r="10" spans="1:5" ht="33" x14ac:dyDescent="0.25">
      <c r="A10" s="12" t="s">
        <v>48</v>
      </c>
      <c r="B10" s="11">
        <v>1</v>
      </c>
      <c r="C10" s="23">
        <v>7859000</v>
      </c>
      <c r="D10" s="23">
        <f t="shared" si="0"/>
        <v>7859000</v>
      </c>
      <c r="E10" s="10" t="s">
        <v>27</v>
      </c>
    </row>
    <row r="11" spans="1:5" ht="39.75" customHeight="1" x14ac:dyDescent="0.25">
      <c r="A11" s="12" t="s">
        <v>47</v>
      </c>
      <c r="B11" s="11">
        <v>1</v>
      </c>
      <c r="C11" s="23">
        <v>11864000</v>
      </c>
      <c r="D11" s="23">
        <f t="shared" si="0"/>
        <v>11864000</v>
      </c>
      <c r="E11" s="10" t="s">
        <v>27</v>
      </c>
    </row>
    <row r="12" spans="1:5" ht="16.5" x14ac:dyDescent="0.25">
      <c r="A12" s="12" t="s">
        <v>13</v>
      </c>
      <c r="B12" s="11">
        <v>1</v>
      </c>
      <c r="C12" s="23">
        <v>6780000</v>
      </c>
      <c r="D12" s="23">
        <f t="shared" si="0"/>
        <v>6780000</v>
      </c>
      <c r="E12" s="10" t="s">
        <v>27</v>
      </c>
    </row>
    <row r="13" spans="1:5" ht="49.5" x14ac:dyDescent="0.25">
      <c r="A13" s="12" t="s">
        <v>32</v>
      </c>
      <c r="B13" s="11">
        <v>10</v>
      </c>
      <c r="C13" s="23">
        <v>271000</v>
      </c>
      <c r="D13" s="23">
        <f t="shared" si="0"/>
        <v>2710000</v>
      </c>
      <c r="E13" s="10" t="s">
        <v>27</v>
      </c>
    </row>
    <row r="14" spans="1:5" ht="33" x14ac:dyDescent="0.25">
      <c r="A14" s="12" t="s">
        <v>33</v>
      </c>
      <c r="B14" s="11">
        <v>15</v>
      </c>
      <c r="C14" s="23">
        <v>120000</v>
      </c>
      <c r="D14" s="23">
        <f t="shared" si="0"/>
        <v>1800000</v>
      </c>
      <c r="E14" s="10" t="s">
        <v>27</v>
      </c>
    </row>
    <row r="15" spans="1:5" ht="33" x14ac:dyDescent="0.25">
      <c r="A15" s="12" t="s">
        <v>25</v>
      </c>
      <c r="B15" s="11">
        <v>15</v>
      </c>
      <c r="C15" s="23">
        <v>120000</v>
      </c>
      <c r="D15" s="23">
        <f t="shared" si="0"/>
        <v>1800000</v>
      </c>
      <c r="E15" s="10" t="s">
        <v>27</v>
      </c>
    </row>
    <row r="16" spans="1:5" ht="33" x14ac:dyDescent="0.25">
      <c r="A16" s="12" t="s">
        <v>34</v>
      </c>
      <c r="B16" s="11">
        <v>5</v>
      </c>
      <c r="C16" s="23">
        <v>254000</v>
      </c>
      <c r="D16" s="23">
        <f t="shared" si="0"/>
        <v>1270000</v>
      </c>
      <c r="E16" s="10" t="s">
        <v>27</v>
      </c>
    </row>
    <row r="17" spans="1:5" ht="16.5" x14ac:dyDescent="0.25">
      <c r="A17" s="12" t="s">
        <v>14</v>
      </c>
      <c r="B17" s="11">
        <v>5</v>
      </c>
      <c r="C17" s="23">
        <v>264000</v>
      </c>
      <c r="D17" s="23">
        <f t="shared" si="0"/>
        <v>1320000</v>
      </c>
      <c r="E17" s="10" t="s">
        <v>27</v>
      </c>
    </row>
    <row r="18" spans="1:5" ht="16.5" x14ac:dyDescent="0.25">
      <c r="A18" s="12" t="s">
        <v>15</v>
      </c>
      <c r="B18" s="11">
        <v>3</v>
      </c>
      <c r="C18" s="23">
        <v>93000</v>
      </c>
      <c r="D18" s="23">
        <f t="shared" si="0"/>
        <v>279000</v>
      </c>
      <c r="E18" s="10" t="s">
        <v>27</v>
      </c>
    </row>
    <row r="19" spans="1:5" ht="33" x14ac:dyDescent="0.25">
      <c r="A19" s="12" t="s">
        <v>35</v>
      </c>
      <c r="B19" s="11">
        <v>300</v>
      </c>
      <c r="C19" s="23">
        <v>200</v>
      </c>
      <c r="D19" s="23">
        <f t="shared" si="0"/>
        <v>60000</v>
      </c>
      <c r="E19" s="10" t="s">
        <v>27</v>
      </c>
    </row>
    <row r="20" spans="1:5" ht="33" x14ac:dyDescent="0.25">
      <c r="A20" s="12" t="s">
        <v>36</v>
      </c>
      <c r="B20" s="11">
        <v>1</v>
      </c>
      <c r="C20" s="23">
        <v>11864000</v>
      </c>
      <c r="D20" s="23">
        <f t="shared" si="0"/>
        <v>11864000</v>
      </c>
      <c r="E20" s="10" t="s">
        <v>27</v>
      </c>
    </row>
    <row r="21" spans="1:5" ht="33" x14ac:dyDescent="0.25">
      <c r="A21" s="12" t="s">
        <v>16</v>
      </c>
      <c r="B21" s="11">
        <v>2</v>
      </c>
      <c r="C21" s="23">
        <v>32000</v>
      </c>
      <c r="D21" s="23">
        <f t="shared" si="0"/>
        <v>64000</v>
      </c>
      <c r="E21" s="10" t="s">
        <v>27</v>
      </c>
    </row>
    <row r="22" spans="1:5" ht="16.5" x14ac:dyDescent="0.25">
      <c r="A22" s="12" t="s">
        <v>17</v>
      </c>
      <c r="B22" s="11">
        <v>1</v>
      </c>
      <c r="C22" s="23">
        <v>25000</v>
      </c>
      <c r="D22" s="23">
        <f t="shared" si="0"/>
        <v>25000</v>
      </c>
      <c r="E22" s="10" t="s">
        <v>27</v>
      </c>
    </row>
    <row r="23" spans="1:5" ht="33" x14ac:dyDescent="0.25">
      <c r="A23" s="12" t="s">
        <v>37</v>
      </c>
      <c r="B23" s="11">
        <v>2</v>
      </c>
      <c r="C23" s="23">
        <v>169000</v>
      </c>
      <c r="D23" s="23">
        <f t="shared" si="0"/>
        <v>338000</v>
      </c>
      <c r="E23" s="10" t="s">
        <v>27</v>
      </c>
    </row>
    <row r="24" spans="1:5" ht="16.5" x14ac:dyDescent="0.25">
      <c r="A24" s="12" t="s">
        <v>18</v>
      </c>
      <c r="B24" s="11">
        <v>1</v>
      </c>
      <c r="C24" s="23">
        <v>847000</v>
      </c>
      <c r="D24" s="23">
        <f t="shared" si="0"/>
        <v>847000</v>
      </c>
      <c r="E24" s="10" t="s">
        <v>27</v>
      </c>
    </row>
    <row r="25" spans="1:5" ht="16.5" x14ac:dyDescent="0.25">
      <c r="A25" s="13" t="s">
        <v>19</v>
      </c>
      <c r="B25" s="11">
        <v>1</v>
      </c>
      <c r="C25" s="23">
        <v>254000</v>
      </c>
      <c r="D25" s="23">
        <f t="shared" si="0"/>
        <v>254000</v>
      </c>
      <c r="E25" s="10" t="s">
        <v>27</v>
      </c>
    </row>
    <row r="26" spans="1:5" ht="16.5" x14ac:dyDescent="0.25">
      <c r="A26" s="12" t="s">
        <v>20</v>
      </c>
      <c r="B26" s="11">
        <v>2</v>
      </c>
      <c r="C26" s="23">
        <v>153000</v>
      </c>
      <c r="D26" s="23">
        <f t="shared" si="0"/>
        <v>306000</v>
      </c>
      <c r="E26" s="10" t="s">
        <v>27</v>
      </c>
    </row>
    <row r="27" spans="1:5" ht="33" x14ac:dyDescent="0.25">
      <c r="A27" s="12" t="s">
        <v>38</v>
      </c>
      <c r="B27" s="11">
        <v>5</v>
      </c>
      <c r="C27" s="23">
        <v>169000</v>
      </c>
      <c r="D27" s="23">
        <f t="shared" si="0"/>
        <v>845000</v>
      </c>
      <c r="E27" s="10" t="s">
        <v>27</v>
      </c>
    </row>
    <row r="28" spans="1:5" ht="33" x14ac:dyDescent="0.25">
      <c r="A28" s="12" t="s">
        <v>21</v>
      </c>
      <c r="B28" s="11">
        <v>3</v>
      </c>
      <c r="C28" s="23">
        <v>131000</v>
      </c>
      <c r="D28" s="23">
        <f t="shared" si="0"/>
        <v>393000</v>
      </c>
      <c r="E28" s="10" t="s">
        <v>27</v>
      </c>
    </row>
    <row r="29" spans="1:5" ht="16.5" x14ac:dyDescent="0.25">
      <c r="A29" s="12" t="s">
        <v>39</v>
      </c>
      <c r="B29" s="11">
        <v>5</v>
      </c>
      <c r="C29" s="23">
        <v>135000</v>
      </c>
      <c r="D29" s="23">
        <f t="shared" si="0"/>
        <v>675000</v>
      </c>
      <c r="E29" s="10" t="s">
        <v>27</v>
      </c>
    </row>
    <row r="30" spans="1:5" ht="49.5" x14ac:dyDescent="0.25">
      <c r="A30" s="12" t="s">
        <v>40</v>
      </c>
      <c r="B30" s="11">
        <v>2</v>
      </c>
      <c r="C30" s="23">
        <v>59000</v>
      </c>
      <c r="D30" s="23">
        <f t="shared" si="0"/>
        <v>118000</v>
      </c>
      <c r="E30" s="10" t="s">
        <v>27</v>
      </c>
    </row>
    <row r="31" spans="1:5" ht="33" x14ac:dyDescent="0.25">
      <c r="A31" s="12" t="s">
        <v>43</v>
      </c>
      <c r="B31" s="11">
        <v>1</v>
      </c>
      <c r="C31" s="23">
        <v>254000</v>
      </c>
      <c r="D31" s="23">
        <f t="shared" si="0"/>
        <v>254000</v>
      </c>
      <c r="E31" s="10" t="s">
        <v>27</v>
      </c>
    </row>
    <row r="32" spans="1:5" ht="33" x14ac:dyDescent="0.25">
      <c r="A32" s="12" t="s">
        <v>41</v>
      </c>
      <c r="B32" s="11">
        <v>1</v>
      </c>
      <c r="C32" s="23">
        <v>322000</v>
      </c>
      <c r="D32" s="23">
        <f t="shared" si="0"/>
        <v>322000</v>
      </c>
      <c r="E32" s="10" t="s">
        <v>27</v>
      </c>
    </row>
    <row r="33" spans="1:5" ht="38.25" customHeight="1" x14ac:dyDescent="0.25">
      <c r="A33" s="12" t="s">
        <v>42</v>
      </c>
      <c r="B33" s="11">
        <v>1</v>
      </c>
      <c r="C33" s="23">
        <v>1223000</v>
      </c>
      <c r="D33" s="23">
        <f t="shared" si="0"/>
        <v>1223000</v>
      </c>
      <c r="E33" s="10" t="s">
        <v>27</v>
      </c>
    </row>
    <row r="34" spans="1:5" ht="56.25" customHeight="1" x14ac:dyDescent="0.25">
      <c r="A34" s="12" t="s">
        <v>44</v>
      </c>
      <c r="B34" s="11">
        <v>1</v>
      </c>
      <c r="C34" s="23">
        <v>1725000</v>
      </c>
      <c r="D34" s="23">
        <f t="shared" si="0"/>
        <v>1725000</v>
      </c>
      <c r="E34" s="10" t="s">
        <v>27</v>
      </c>
    </row>
    <row r="35" spans="1:5" ht="16.5" x14ac:dyDescent="0.25">
      <c r="A35" s="12" t="s">
        <v>22</v>
      </c>
      <c r="B35" s="11">
        <v>3</v>
      </c>
      <c r="C35" s="23">
        <v>127000</v>
      </c>
      <c r="D35" s="23">
        <f t="shared" si="0"/>
        <v>381000</v>
      </c>
      <c r="E35" s="10" t="s">
        <v>27</v>
      </c>
    </row>
    <row r="36" spans="1:5" ht="33" x14ac:dyDescent="0.25">
      <c r="A36" s="12" t="s">
        <v>23</v>
      </c>
      <c r="B36" s="11">
        <v>2</v>
      </c>
      <c r="C36" s="23">
        <v>2542000</v>
      </c>
      <c r="D36" s="23">
        <f t="shared" si="0"/>
        <v>5084000</v>
      </c>
      <c r="E36" s="10" t="s">
        <v>27</v>
      </c>
    </row>
    <row r="37" spans="1:5" ht="70.5" customHeight="1" x14ac:dyDescent="0.25">
      <c r="A37" s="12" t="s">
        <v>45</v>
      </c>
      <c r="B37" s="11">
        <v>1</v>
      </c>
      <c r="C37" s="23">
        <v>11017000</v>
      </c>
      <c r="D37" s="23">
        <f t="shared" si="0"/>
        <v>11017000</v>
      </c>
      <c r="E37" s="10" t="s">
        <v>27</v>
      </c>
    </row>
    <row r="38" spans="1:5" ht="33" x14ac:dyDescent="0.25">
      <c r="A38" s="12" t="s">
        <v>46</v>
      </c>
      <c r="B38" s="11">
        <v>1</v>
      </c>
      <c r="C38" s="23">
        <v>475000</v>
      </c>
      <c r="D38" s="23">
        <f t="shared" si="0"/>
        <v>475000</v>
      </c>
      <c r="E38" s="10" t="s">
        <v>27</v>
      </c>
    </row>
    <row r="39" spans="1:5" ht="33" x14ac:dyDescent="0.25">
      <c r="A39" s="12" t="s">
        <v>24</v>
      </c>
      <c r="B39" s="11">
        <v>2</v>
      </c>
      <c r="C39" s="23">
        <v>85000</v>
      </c>
      <c r="D39" s="23">
        <f t="shared" si="0"/>
        <v>170000</v>
      </c>
      <c r="E39" s="10" t="s">
        <v>27</v>
      </c>
    </row>
    <row r="42" spans="1:5" ht="1.5" customHeight="1" thickBot="1" x14ac:dyDescent="0.3"/>
    <row r="43" spans="1:5" ht="52.5" customHeight="1" x14ac:dyDescent="0.25">
      <c r="A43" s="45" t="s">
        <v>7</v>
      </c>
      <c r="B43" s="46"/>
      <c r="C43" s="47" t="s">
        <v>8</v>
      </c>
      <c r="D43" s="48"/>
      <c r="E43" s="6" t="s">
        <v>60</v>
      </c>
    </row>
    <row r="44" spans="1:5" ht="63.75" customHeight="1" x14ac:dyDescent="0.25">
      <c r="A44" s="49" t="s">
        <v>9</v>
      </c>
      <c r="B44" s="50"/>
      <c r="C44" s="51" t="s">
        <v>61</v>
      </c>
      <c r="D44" s="52"/>
      <c r="E44" s="25">
        <f>SUM(D8:D39)</f>
        <v>145003000</v>
      </c>
    </row>
    <row r="45" spans="1:5" ht="15.75" thickBot="1" x14ac:dyDescent="0.3"/>
    <row r="46" spans="1:5" ht="17.25" thickBot="1" x14ac:dyDescent="0.3">
      <c r="A46" s="37" t="s">
        <v>10</v>
      </c>
      <c r="B46" s="38"/>
      <c r="C46" s="39" t="s">
        <v>64</v>
      </c>
      <c r="D46" s="39"/>
      <c r="E46" s="40"/>
    </row>
  </sheetData>
  <mergeCells count="12">
    <mergeCell ref="A43:B43"/>
    <mergeCell ref="C43:D43"/>
    <mergeCell ref="A44:B44"/>
    <mergeCell ref="C44:D44"/>
    <mergeCell ref="A46:B46"/>
    <mergeCell ref="C46:E46"/>
    <mergeCell ref="A1:E1"/>
    <mergeCell ref="A3:B3"/>
    <mergeCell ref="C3:D3"/>
    <mergeCell ref="A6:A7"/>
    <mergeCell ref="B6:B7"/>
    <mergeCell ref="C6:E6"/>
  </mergeCells>
  <conditionalFormatting sqref="A1:E1">
    <cfRule type="cellIs" dxfId="1" priority="1" stopIfTrue="1" operator="equal">
      <formula>""</formula>
    </cfRule>
  </conditionalFormatting>
  <conditionalFormatting sqref="A1:E1">
    <cfRule type="cellIs" dxfId="0" priority="2" stopIfTrue="1" operator="equal">
      <formula>"NO CUMPLE"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1. El colaboratorio </vt:lpstr>
      <vt:lpstr>2. Continentes</vt:lpstr>
      <vt:lpstr>3. Esincoldj </vt:lpstr>
      <vt:lpstr>4. Tecnicercas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Cristian Bedoya</dc:creator>
  <cp:lastModifiedBy>Dr. Cristian Bedoya</cp:lastModifiedBy>
  <dcterms:created xsi:type="dcterms:W3CDTF">2021-04-20T21:00:26Z</dcterms:created>
  <dcterms:modified xsi:type="dcterms:W3CDTF">2021-05-27T21:54:45Z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